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paho-my.sharepoint.com/personal/butercle_paho_org/Documents/Documents/SMART hospitals/Documents/HSI and Green report/"/>
    </mc:Choice>
  </mc:AlternateContent>
  <xr:revisionPtr revIDLastSave="6" documentId="8_{B891A3F9-6CB0-45B7-A8CB-B72243071D50}" xr6:coauthVersionLast="47" xr6:coauthVersionMax="47" xr10:uidLastSave="{017F744A-FEF9-4887-873C-9FEBB8417A24}"/>
  <bookViews>
    <workbookView xWindow="-110" yWindow="-110" windowWidth="22780" windowHeight="14660" xr2:uid="{00000000-000D-0000-FFFF-FFFF00000000}"/>
  </bookViews>
  <sheets>
    <sheet name="Input data" sheetId="1" r:id="rId1"/>
    <sheet name="Results" sheetId="2" r:id="rId2"/>
    <sheet name="Sheet3" sheetId="3" r:id="rId3"/>
  </sheets>
  <definedNames>
    <definedName name="_ftn1" localSheetId="0">'Input data'!#REF!</definedName>
    <definedName name="_ftn2" localSheetId="0">'Input data'!#REF!</definedName>
    <definedName name="_ftn3" localSheetId="0">'Input data'!$A$85</definedName>
    <definedName name="_ftn4" localSheetId="0">'Input data'!$A$86</definedName>
    <definedName name="_ftn5" localSheetId="0">'Input data'!$D$89</definedName>
    <definedName name="_ftn6" localSheetId="0">'Input data'!$A$88</definedName>
    <definedName name="_ftn7" localSheetId="0">'Input data'!$A$89</definedName>
    <definedName name="_ftn8" localSheetId="0">'Input data'!$A$90</definedName>
    <definedName name="_ftnref1" localSheetId="0">'Input data'!$D$14</definedName>
    <definedName name="_ftnref2" localSheetId="0">'Input data'!$D$17</definedName>
    <definedName name="_ftnref3" localSheetId="0">'Input data'!$D$24</definedName>
    <definedName name="_ftnref4" localSheetId="0">'Input data'!$D$43</definedName>
    <definedName name="_ftnref5" localSheetId="0">'Input data'!#REF!</definedName>
    <definedName name="_ftnref6" localSheetId="0">'Input data'!$D$57</definedName>
    <definedName name="_ftnref7" localSheetId="0">'Input data'!#REF!</definedName>
    <definedName name="_ftnref8" localSheetId="0">'Input data'!$D$68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2" i="1" l="1"/>
  <c r="J73" i="1"/>
  <c r="J74" i="1"/>
  <c r="J75" i="1"/>
  <c r="J76" i="1"/>
  <c r="J68" i="1"/>
  <c r="J69" i="1"/>
  <c r="J62" i="1"/>
  <c r="J63" i="1"/>
  <c r="J64" i="1"/>
  <c r="J65" i="1"/>
  <c r="J57" i="1"/>
  <c r="J58" i="1"/>
  <c r="J59" i="1"/>
  <c r="J47" i="1"/>
  <c r="J48" i="1"/>
  <c r="J49" i="1"/>
  <c r="J50" i="1"/>
  <c r="J51" i="1"/>
  <c r="J43" i="1"/>
  <c r="J44" i="1"/>
  <c r="J31" i="1"/>
  <c r="J32" i="1"/>
  <c r="J33" i="1"/>
  <c r="J34" i="1"/>
  <c r="J35" i="1"/>
  <c r="J36" i="1"/>
  <c r="J37" i="1"/>
  <c r="J38" i="1"/>
  <c r="J39" i="1"/>
  <c r="J40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31" i="1"/>
  <c r="K32" i="1"/>
  <c r="K33" i="1"/>
  <c r="K34" i="1"/>
  <c r="K35" i="1"/>
  <c r="K36" i="1"/>
  <c r="K37" i="1"/>
  <c r="K38" i="1"/>
  <c r="K39" i="1"/>
  <c r="K40" i="1"/>
  <c r="K43" i="1"/>
  <c r="K44" i="1"/>
  <c r="K47" i="1"/>
  <c r="K48" i="1"/>
  <c r="K49" i="1"/>
  <c r="K50" i="1"/>
  <c r="K51" i="1"/>
  <c r="K57" i="1"/>
  <c r="K58" i="1"/>
  <c r="K59" i="1"/>
  <c r="K62" i="1"/>
  <c r="K63" i="1"/>
  <c r="K64" i="1"/>
  <c r="K65" i="1"/>
  <c r="K68" i="1"/>
  <c r="K69" i="1"/>
  <c r="K72" i="1"/>
  <c r="K73" i="1"/>
  <c r="K74" i="1"/>
  <c r="K75" i="1"/>
  <c r="K76" i="1"/>
  <c r="I61" i="1" l="1"/>
  <c r="B6" i="2" s="1"/>
  <c r="I46" i="1"/>
  <c r="B4" i="2" s="1"/>
  <c r="I77" i="1"/>
  <c r="C9" i="2" s="1"/>
  <c r="I45" i="1"/>
  <c r="C4" i="2" s="1"/>
  <c r="I52" i="1"/>
  <c r="C5" i="2" s="1"/>
  <c r="I41" i="1"/>
  <c r="C3" i="2" s="1"/>
  <c r="I71" i="1"/>
  <c r="B8" i="2" s="1"/>
  <c r="I53" i="1"/>
  <c r="B5" i="2" s="1"/>
  <c r="I66" i="1"/>
  <c r="C7" i="2" s="1"/>
  <c r="I70" i="1"/>
  <c r="C8" i="2" s="1"/>
  <c r="I27" i="1"/>
  <c r="B2" i="2" s="1"/>
  <c r="I60" i="1"/>
  <c r="C6" i="2" s="1"/>
  <c r="I42" i="1"/>
  <c r="B3" i="2" s="1"/>
  <c r="I67" i="1"/>
  <c r="B7" i="2" s="1"/>
  <c r="I78" i="1"/>
  <c r="B9" i="2" s="1"/>
  <c r="I26" i="1"/>
  <c r="C2" i="2" s="1"/>
  <c r="I80" i="1" l="1"/>
  <c r="D13" i="2" s="1"/>
  <c r="I79" i="1"/>
  <c r="B13" i="2" s="1"/>
  <c r="I81" i="1" l="1"/>
  <c r="C13" i="2" s="1"/>
  <c r="I82" i="1"/>
</calcChain>
</file>

<file path=xl/sharedStrings.xml><?xml version="1.0" encoding="utf-8"?>
<sst xmlns="http://schemas.openxmlformats.org/spreadsheetml/2006/main" count="445" uniqueCount="135">
  <si>
    <t>Name of Facility:</t>
  </si>
  <si>
    <t>Assessment Date:</t>
  </si>
  <si>
    <t>Name of Assessors:</t>
  </si>
  <si>
    <t>Brief Summary of Green Assessment:</t>
  </si>
  <si>
    <t xml:space="preserve">INSTRUCTIONS: INSERT THE NUMBER "1" INTO THE ANSWER CELL FOR EACH QUESTION TO CALCULATE THE GREEN SCORE. INSERT COMMENTS. </t>
  </si>
  <si>
    <t xml:space="preserve">Cells highlighted in Yellow are critical standard questions, which must be met by the facility in order for it to be certified as Green. </t>
  </si>
  <si>
    <t>Theme</t>
  </si>
  <si>
    <t>Title</t>
  </si>
  <si>
    <t>Question/Intent</t>
  </si>
  <si>
    <t>Answer</t>
  </si>
  <si>
    <t>Comments</t>
  </si>
  <si>
    <t>Question Weight</t>
  </si>
  <si>
    <t>Score achieved</t>
  </si>
  <si>
    <t>Contribution To Total Points</t>
  </si>
  <si>
    <r>
      <t>Institutional type (</t>
    </r>
    <r>
      <rPr>
        <b/>
        <u/>
        <sz val="11"/>
        <color rgb="FFFFFFFF"/>
        <rFont val="Calibri"/>
        <family val="2"/>
      </rPr>
      <t>R</t>
    </r>
    <r>
      <rPr>
        <b/>
        <sz val="11"/>
        <color rgb="FFFFFFFF"/>
        <rFont val="Calibri"/>
        <family val="2"/>
      </rPr>
      <t xml:space="preserve">eferral </t>
    </r>
    <r>
      <rPr>
        <b/>
        <u/>
        <sz val="11"/>
        <color rgb="FFFFFFFF"/>
        <rFont val="Calibri"/>
        <family val="2"/>
      </rPr>
      <t>H</t>
    </r>
    <r>
      <rPr>
        <b/>
        <sz val="11"/>
        <color rgb="FFFFFFFF"/>
        <rFont val="Calibri"/>
        <family val="2"/>
      </rPr>
      <t xml:space="preserve">ospital, </t>
    </r>
    <r>
      <rPr>
        <b/>
        <u/>
        <sz val="11"/>
        <color rgb="FFFFFFFF"/>
        <rFont val="Calibri"/>
        <family val="2"/>
      </rPr>
      <t>D</t>
    </r>
    <r>
      <rPr>
        <b/>
        <sz val="11"/>
        <color rgb="FFFFFFFF"/>
        <rFont val="Calibri"/>
        <family val="2"/>
      </rPr>
      <t xml:space="preserve">istrict </t>
    </r>
    <r>
      <rPr>
        <b/>
        <u/>
        <sz val="11"/>
        <color rgb="FFFFFFFF"/>
        <rFont val="Calibri"/>
        <family val="2"/>
      </rPr>
      <t>H</t>
    </r>
    <r>
      <rPr>
        <b/>
        <sz val="11"/>
        <color rgb="FFFFFFFF"/>
        <rFont val="Calibri"/>
        <family val="2"/>
      </rPr>
      <t xml:space="preserve">ealthcare, </t>
    </r>
    <r>
      <rPr>
        <b/>
        <u/>
        <sz val="11"/>
        <color rgb="FFFFFFFF"/>
        <rFont val="Calibri"/>
        <family val="2"/>
      </rPr>
      <t>P</t>
    </r>
    <r>
      <rPr>
        <b/>
        <sz val="11"/>
        <color rgb="FFFFFFFF"/>
        <rFont val="Calibri"/>
        <family val="2"/>
      </rPr>
      <t xml:space="preserve">oly </t>
    </r>
    <r>
      <rPr>
        <b/>
        <u/>
        <sz val="11"/>
        <color rgb="FFFFFFFF"/>
        <rFont val="Calibri"/>
        <family val="2"/>
      </rPr>
      <t>C</t>
    </r>
    <r>
      <rPr>
        <b/>
        <sz val="11"/>
        <color rgb="FFFFFFFF"/>
        <rFont val="Calibri"/>
        <family val="2"/>
      </rPr>
      <t xml:space="preserve">linic; </t>
    </r>
    <r>
      <rPr>
        <b/>
        <u/>
        <sz val="11"/>
        <color rgb="FFFFFFFF"/>
        <rFont val="Calibri"/>
        <family val="2"/>
      </rPr>
      <t>H</t>
    </r>
    <r>
      <rPr>
        <b/>
        <sz val="11"/>
        <color rgb="FFFFFFFF"/>
        <rFont val="Calibri"/>
        <family val="2"/>
      </rPr>
      <t xml:space="preserve">ealth </t>
    </r>
    <r>
      <rPr>
        <b/>
        <u/>
        <sz val="11"/>
        <color rgb="FFFFFFFF"/>
        <rFont val="Calibri"/>
        <family val="2"/>
      </rPr>
      <t>C</t>
    </r>
    <r>
      <rPr>
        <b/>
        <sz val="11"/>
        <color rgb="FFFFFFFF"/>
        <rFont val="Calibri"/>
        <family val="2"/>
      </rPr>
      <t xml:space="preserve">enter; </t>
    </r>
    <r>
      <rPr>
        <b/>
        <u/>
        <sz val="11"/>
        <color rgb="FFFFFFFF"/>
        <rFont val="Calibri"/>
        <family val="2"/>
      </rPr>
      <t>N</t>
    </r>
    <r>
      <rPr>
        <b/>
        <sz val="11"/>
        <color rgb="FFFFFFFF"/>
        <rFont val="Calibri"/>
        <family val="2"/>
      </rPr>
      <t xml:space="preserve">ursing </t>
    </r>
    <r>
      <rPr>
        <b/>
        <u/>
        <sz val="11"/>
        <color rgb="FFFFFFFF"/>
        <rFont val="Calibri"/>
        <family val="2"/>
      </rPr>
      <t>H</t>
    </r>
    <r>
      <rPr>
        <b/>
        <sz val="11"/>
        <color rgb="FFFFFFFF"/>
        <rFont val="Calibri"/>
        <family val="2"/>
      </rPr>
      <t xml:space="preserve">ome; </t>
    </r>
    <r>
      <rPr>
        <b/>
        <u/>
        <sz val="11"/>
        <color rgb="FFFFFFFF"/>
        <rFont val="Calibri"/>
        <family val="2"/>
      </rPr>
      <t>P</t>
    </r>
    <r>
      <rPr>
        <b/>
        <sz val="11"/>
        <color rgb="FFFFFFFF"/>
        <rFont val="Calibri"/>
        <family val="2"/>
      </rPr>
      <t xml:space="preserve">sychiatric </t>
    </r>
    <r>
      <rPr>
        <b/>
        <u/>
        <sz val="11"/>
        <color rgb="FFFFFFFF"/>
        <rFont val="Calibri"/>
        <family val="2"/>
      </rPr>
      <t>H</t>
    </r>
    <r>
      <rPr>
        <b/>
        <sz val="11"/>
        <color rgb="FFFFFFFF"/>
        <rFont val="Calibri"/>
        <family val="2"/>
      </rPr>
      <t>ospital)</t>
    </r>
  </si>
  <si>
    <t>Critical Standard</t>
  </si>
  <si>
    <t>NA</t>
  </si>
  <si>
    <t>YES</t>
  </si>
  <si>
    <t>NO</t>
  </si>
  <si>
    <t>RH</t>
  </si>
  <si>
    <t>DH</t>
  </si>
  <si>
    <t>PC</t>
  </si>
  <si>
    <t>HC</t>
  </si>
  <si>
    <t>NH</t>
  </si>
  <si>
    <t>PH</t>
  </si>
  <si>
    <r>
      <t>1.</t>
    </r>
    <r>
      <rPr>
        <b/>
        <sz val="7"/>
        <color rgb="FFFFFFFF"/>
        <rFont val="Times New Roman"/>
        <family val="1"/>
      </rPr>
      <t xml:space="preserve">  </t>
    </r>
    <r>
      <rPr>
        <b/>
        <sz val="11"/>
        <color rgb="FFFFFFFF"/>
        <rFont val="Calibri"/>
        <family val="2"/>
      </rPr>
      <t>Water</t>
    </r>
  </si>
  <si>
    <t>Does the facility implement a water conservation plan? (please provide copy of plan)</t>
  </si>
  <si>
    <t>X</t>
  </si>
  <si>
    <t xml:space="preserve">                                          Is plan updated regularly?</t>
  </si>
  <si>
    <t>Water Conservation  Planning</t>
  </si>
  <si>
    <t>Do you educate and involve staff in water conservation?</t>
  </si>
  <si>
    <t>Do you have water meters throughout the facility (please provide meter readings)</t>
  </si>
  <si>
    <r>
      <t xml:space="preserve">Are drawings available that show all water using sources (bathrooms, sinks, washing machines, HVAC, cooling, sterilizers)? </t>
    </r>
    <r>
      <rPr>
        <sz val="11"/>
        <color rgb="FF000000"/>
        <rFont val="Calibri"/>
        <family val="2"/>
      </rPr>
      <t>Please provide copies to evaluators.</t>
    </r>
  </si>
  <si>
    <t>Are low-volume water fixtures installed throughout the facility?</t>
  </si>
  <si>
    <t xml:space="preserve">Do you actively detect leaks... </t>
  </si>
  <si>
    <t xml:space="preserve">                                  and repair them immediately? </t>
  </si>
  <si>
    <t xml:space="preserve">Water </t>
  </si>
  <si>
    <t>Does the facility use water efficient washing machines and dishwashers?</t>
  </si>
  <si>
    <t>Efficiency</t>
  </si>
  <si>
    <t>Do you use water efficient sterilizers?</t>
  </si>
  <si>
    <t>Do you recycle steam condensate?</t>
  </si>
  <si>
    <t>Do you have a rainwater catchment system?</t>
  </si>
  <si>
    <t xml:space="preserve">                   Does it include anti-mosquito breeding measures?</t>
  </si>
  <si>
    <t>Is vehicular fleet washed only when necessary?</t>
  </si>
  <si>
    <t>Do maintenance personnel sweep instead of hosing down driveways, sidewalks and parking lots?</t>
  </si>
  <si>
    <t>Do you practice water-efficient landscaping (Xeriscaping)?</t>
  </si>
  <si>
    <t>1.3                   Wastewater</t>
  </si>
  <si>
    <t>Is used water treated and reclaimed?</t>
  </si>
  <si>
    <t>POINTS ACHIEVED IN SECTION 1 =</t>
  </si>
  <si>
    <r>
      <rPr>
        <sz val="11"/>
        <color rgb="FF000000"/>
        <rFont val="Calibri"/>
        <family val="2"/>
      </rPr>
      <t>Maximum Points Achievable in Section 1 (includes referral Hospitals) = 29.</t>
    </r>
    <r>
      <rPr>
        <b/>
        <sz val="11"/>
        <color rgb="FF000000"/>
        <rFont val="Calibri"/>
        <family val="2"/>
      </rPr>
      <t xml:space="preserve"> ACTUAL TOTAL POINTS BASED ON APPLICABLE QUESTIONS =</t>
    </r>
  </si>
  <si>
    <r>
      <t>2.</t>
    </r>
    <r>
      <rPr>
        <b/>
        <sz val="7"/>
        <color rgb="FFFFFFFF"/>
        <rFont val="Times New Roman"/>
        <family val="1"/>
      </rPr>
      <t xml:space="preserve">       </t>
    </r>
    <r>
      <rPr>
        <b/>
        <sz val="11"/>
        <color rgb="FFFFFFFF"/>
        <rFont val="Calibri"/>
        <family val="2"/>
      </rPr>
      <t>Energy</t>
    </r>
  </si>
  <si>
    <t>2.1                       Energy Audit       </t>
  </si>
  <si>
    <t>Does the facility implement an energy conservation plan? (please provide a copy of the plan)</t>
  </si>
  <si>
    <t xml:space="preserve">                        Is plan updated regularly?</t>
  </si>
  <si>
    <r>
      <t>Has an energy audit been carried out in the past 5 years?</t>
    </r>
    <r>
      <rPr>
        <sz val="11"/>
        <color rgb="FF000000"/>
        <rFont val="Calibri"/>
        <family val="2"/>
      </rPr>
      <t xml:space="preserve"> If so, please provide a copy to the evaluators</t>
    </r>
  </si>
  <si>
    <r>
      <t>2.2</t>
    </r>
    <r>
      <rPr>
        <sz val="12"/>
        <color theme="1"/>
        <rFont val="Times New Roman"/>
        <family val="1"/>
      </rPr>
      <t xml:space="preserve">                             </t>
    </r>
    <r>
      <rPr>
        <sz val="12"/>
        <color theme="1"/>
        <rFont val="Calibri"/>
        <family val="2"/>
        <scheme val="minor"/>
      </rPr>
      <t>Renewable Energy 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 </t>
    </r>
  </si>
  <si>
    <t>Do you use solar voltaic panels or other type of renewable energy such as wind?</t>
  </si>
  <si>
    <t>Do you use solar water heaters?</t>
  </si>
  <si>
    <t>2.3                      Energy Efficiency</t>
  </si>
  <si>
    <t>Do you use low energy lighting systems (LED)?</t>
  </si>
  <si>
    <t>Do you use high energy efficient HVAC systems and inverter type AC Split systems?</t>
  </si>
  <si>
    <t>Are equipment and appliances energy-efficient rated (US/EU standards)?</t>
  </si>
  <si>
    <t>Do you utilize daylight to ensure adequate lighting in work areas while eliminating direct sunlight?</t>
  </si>
  <si>
    <t>Does the facility have light sensors and occupancy sensors in staff and patient areas?</t>
  </si>
  <si>
    <t>POINTS ACHIEVED IN SECTION 2 =</t>
  </si>
  <si>
    <r>
      <rPr>
        <sz val="11"/>
        <color rgb="FF000000"/>
        <rFont val="Calibri"/>
        <family val="2"/>
      </rPr>
      <t>Maximum Points Achievable in Section 2 (includes referral Hospitals) = 30.</t>
    </r>
    <r>
      <rPr>
        <b/>
        <sz val="11"/>
        <color rgb="FF000000"/>
        <rFont val="Calibri"/>
        <family val="2"/>
      </rPr>
      <t xml:space="preserve"> ACTUAL TOTAL POINTS BASED ON APPLICABLE QUESTIONS =</t>
    </r>
  </si>
  <si>
    <r>
      <t>3.</t>
    </r>
    <r>
      <rPr>
        <b/>
        <sz val="7"/>
        <color rgb="FFFFFFFF"/>
        <rFont val="Times New Roman"/>
        <family val="1"/>
      </rPr>
      <t xml:space="preserve">       </t>
    </r>
    <r>
      <rPr>
        <b/>
        <sz val="11"/>
        <color rgb="FFFFFFFF"/>
        <rFont val="Calibri"/>
        <family val="2"/>
      </rPr>
      <t>Atmosphere</t>
    </r>
  </si>
  <si>
    <t>Have you replaced (or phased out) any devices that contain chlorofluorocarbons (CFC)?</t>
  </si>
  <si>
    <t>Refrigerants</t>
  </si>
  <si>
    <t>Is your equipment serviced by a professional at least annually to reduce leakage/release into the atmosphere?</t>
  </si>
  <si>
    <t>POINTS ACHIEVED IN SECTION 3 =</t>
  </si>
  <si>
    <r>
      <rPr>
        <sz val="11"/>
        <color rgb="FF000000"/>
        <rFont val="Calibri"/>
        <family val="2"/>
      </rPr>
      <t>Maximum Points Achievable in Section 3 (includes referral Hospitals) = 6.</t>
    </r>
    <r>
      <rPr>
        <b/>
        <sz val="11"/>
        <color rgb="FF000000"/>
        <rFont val="Calibri"/>
        <family val="2"/>
      </rPr>
      <t xml:space="preserve"> ACTUAL TOTAL POINTS BASED ON APPLICABLE QUESTIONS =</t>
    </r>
  </si>
  <si>
    <r>
      <t>4.</t>
    </r>
    <r>
      <rPr>
        <b/>
        <sz val="7"/>
        <color rgb="FFFFFFFF"/>
        <rFont val="Times New Roman"/>
        <family val="1"/>
      </rPr>
      <t xml:space="preserve">       </t>
    </r>
    <r>
      <rPr>
        <b/>
        <sz val="11"/>
        <color rgb="FFFFFFFF"/>
        <rFont val="Calibri"/>
        <family val="2"/>
      </rPr>
      <t>Indoor Environmental Quality</t>
    </r>
  </si>
  <si>
    <t>4.1                 Tobacco Smoke</t>
  </si>
  <si>
    <t>Is the facility a smoke free environment and clearly indicated as such?</t>
  </si>
  <si>
    <t>Is there adequate ventilation (windows and doors) that takes full advantage of the prevailing North-East Trade Winds?</t>
  </si>
  <si>
    <t>Ventilation</t>
  </si>
  <si>
    <t>Is air quality (Temperature and humidity) assessed regularly? Please provide report/results to the evaluators.</t>
  </si>
  <si>
    <t>4.3  Dust/Particulate Control</t>
  </si>
  <si>
    <t>Are entryway grills or mats able to capture dirt and particulates brought in from outside the facility?</t>
  </si>
  <si>
    <t>POINTS ACHIEVED IN SECTION 4 =</t>
  </si>
  <si>
    <r>
      <rPr>
        <sz val="11"/>
        <color rgb="FF000000"/>
        <rFont val="Calibri"/>
        <family val="2"/>
      </rPr>
      <t>Maximum Points Achievable in Section 3 (includes referral Hospitals) = 8.</t>
    </r>
    <r>
      <rPr>
        <b/>
        <sz val="11"/>
        <color rgb="FF000000"/>
        <rFont val="Calibri"/>
        <family val="2"/>
      </rPr>
      <t xml:space="preserve"> ACTUAL TOTAL POINTS BASED ON APPLICABLE QUESTIONS =</t>
    </r>
  </si>
  <si>
    <r>
      <t xml:space="preserve">5. </t>
    </r>
    <r>
      <rPr>
        <b/>
        <sz val="11"/>
        <color rgb="FFFFFFFF"/>
        <rFont val="Calibri"/>
        <family val="2"/>
      </rPr>
      <t>Hazardous Materials</t>
    </r>
  </si>
  <si>
    <t>5.1                  Mercury Elimination</t>
  </si>
  <si>
    <t>Have you replaced or phased out mercury-containing medical devices, substances and reagents?</t>
  </si>
  <si>
    <t>5.2                        Pest Control</t>
  </si>
  <si>
    <t>Does the facility apply an Integrated Pest Management program, with minimal use and safe application of hazardous chemicals applied by a trained professional on a regular basis? Please provide report/viisit log to evaluators</t>
  </si>
  <si>
    <t>POINTS ACHIEVED IN SECTION 5 =</t>
  </si>
  <si>
    <r>
      <rPr>
        <sz val="11"/>
        <color rgb="FF000000"/>
        <rFont val="Calibri"/>
        <family val="2"/>
      </rPr>
      <t>Maximum Points Achievable in Section 5 (includes referral Hospitals) = 5.</t>
    </r>
    <r>
      <rPr>
        <b/>
        <sz val="11"/>
        <color rgb="FF000000"/>
        <rFont val="Calibri"/>
        <family val="2"/>
      </rPr>
      <t xml:space="preserve"> ACTUAL TOTAL POINTS BASED ON APPLICABLE QUESTIONS =</t>
    </r>
  </si>
  <si>
    <r>
      <t xml:space="preserve">6. </t>
    </r>
    <r>
      <rPr>
        <b/>
        <sz val="11"/>
        <color rgb="FFFFFFFF"/>
        <rFont val="Calibri"/>
        <family val="2"/>
      </rPr>
      <t>Pharmaceuticals</t>
    </r>
  </si>
  <si>
    <t>6.1                             Pharmaceutical Minimization</t>
  </si>
  <si>
    <t xml:space="preserve">Does the facility have established procedures for procuring, </t>
  </si>
  <si>
    <t xml:space="preserve">               storing,</t>
  </si>
  <si>
    <t xml:space="preserve">               dispensing,</t>
  </si>
  <si>
    <t xml:space="preserve">                and proper disposal of pharmaceuticals?</t>
  </si>
  <si>
    <t>POINTS ACHIEVED IN SECTION 6 =</t>
  </si>
  <si>
    <r>
      <rPr>
        <sz val="11"/>
        <color rgb="FF000000"/>
        <rFont val="Calibri"/>
        <family val="2"/>
      </rPr>
      <t>Maximum Points Achievable in Section 6 (includes referral Hospitals) = 4.</t>
    </r>
    <r>
      <rPr>
        <b/>
        <sz val="11"/>
        <color rgb="FF000000"/>
        <rFont val="Calibri"/>
        <family val="2"/>
      </rPr>
      <t xml:space="preserve"> ACTUAL TOTAL POINTS BASED ON APPLICABLE QUESTIONS =</t>
    </r>
  </si>
  <si>
    <r>
      <t xml:space="preserve">7. </t>
    </r>
    <r>
      <rPr>
        <b/>
        <sz val="11"/>
        <color rgb="FFFFFFFF"/>
        <rFont val="Calibri"/>
        <family val="2"/>
      </rPr>
      <t>Food Services</t>
    </r>
  </si>
  <si>
    <t>Do you procure food from local sources?</t>
  </si>
  <si>
    <t>Local/Regional Foods</t>
  </si>
  <si>
    <t>Have you established ways to reduce food waste?</t>
  </si>
  <si>
    <t>POINTS ACHIEVED IN SECTION 7 =</t>
  </si>
  <si>
    <r>
      <rPr>
        <sz val="11"/>
        <color rgb="FF000000"/>
        <rFont val="Calibri"/>
        <family val="2"/>
      </rPr>
      <t>Maximum Points Achievable in Section 7 (includes referral Hospitals) = 6.</t>
    </r>
    <r>
      <rPr>
        <b/>
        <sz val="11"/>
        <color rgb="FF000000"/>
        <rFont val="Calibri"/>
        <family val="2"/>
      </rPr>
      <t xml:space="preserve"> ACTUAL TOTAL POINTS BASED ON APPLICABLE QUESTIONS =</t>
    </r>
  </si>
  <si>
    <t>8 Solid and Infectious Waste Managment</t>
  </si>
  <si>
    <t>8.1                               Waste Minimization</t>
  </si>
  <si>
    <t>Do you practice waste minimization at source including pharmaceuticals?</t>
  </si>
  <si>
    <t>8.2            Infections Waste</t>
  </si>
  <si>
    <t>Have you procedures and established practices to separate medical from non medical waste?</t>
  </si>
  <si>
    <t>8.3                               Reduce, Reuse, Recycle</t>
  </si>
  <si>
    <t>Do you use biodegradable products like paper, cardboard and plant-based products instead of plastics and Styrofoam?</t>
  </si>
  <si>
    <t>Do you recycle wastes, including plastic; composting biodegradables; donating food waste to farmers?</t>
  </si>
  <si>
    <t>POINTS ACHIEVED IN SECTION 8 =</t>
  </si>
  <si>
    <r>
      <rPr>
        <sz val="11"/>
        <color rgb="FF000000"/>
        <rFont val="Calibri"/>
        <family val="2"/>
      </rPr>
      <t>Maximum Points Achievable in Section 8 (includes referral Hospitals) = 12.</t>
    </r>
    <r>
      <rPr>
        <b/>
        <sz val="11"/>
        <color rgb="FF000000"/>
        <rFont val="Calibri"/>
        <family val="2"/>
      </rPr>
      <t xml:space="preserve"> ACTUAL TOTAL POINTS BASED ON APPLICABLE QUESTIONS =</t>
    </r>
  </si>
  <si>
    <r>
      <rPr>
        <sz val="12"/>
        <color theme="1"/>
        <rFont val="Calibri"/>
        <family val="2"/>
      </rPr>
      <t>TOTAL MAXIMUM POINTS AVAILABLE = 100.</t>
    </r>
    <r>
      <rPr>
        <b/>
        <sz val="12"/>
        <color theme="1"/>
        <rFont val="Calibri"/>
        <family val="2"/>
      </rPr>
      <t xml:space="preserve"> ACTUAL TOTAL MAXIMUM POINTS BASED ON APPLICABLE QUESTIONS =</t>
    </r>
  </si>
  <si>
    <t xml:space="preserve">TOTAL POINTS ACHIEVED </t>
  </si>
  <si>
    <t>MINIMUM TOTAL POINTS NEEDED FOR CERTIFICATION (MINIMUM = 70%) =</t>
  </si>
  <si>
    <t>ACTUAL % RATING ACHIEVED FOR THIS FACILITY = Totatl Actual Points Achieved / Actual Total Maximum Points =</t>
  </si>
  <si>
    <t>Category</t>
  </si>
  <si>
    <t>Points Available</t>
  </si>
  <si>
    <t>Points Attained</t>
  </si>
  <si>
    <t>Water</t>
  </si>
  <si>
    <t>Energy</t>
  </si>
  <si>
    <t>Atmosphere</t>
  </si>
  <si>
    <t>Indoor Environmental Quality</t>
  </si>
  <si>
    <t>Hazardous Materials</t>
  </si>
  <si>
    <t>Pharmaceuticals</t>
  </si>
  <si>
    <t>Food Services</t>
  </si>
  <si>
    <t>Solid and Infectious Waste Management</t>
  </si>
  <si>
    <t>Total Points</t>
  </si>
  <si>
    <t>Green Points</t>
  </si>
  <si>
    <t>Max. possible points available</t>
  </si>
  <si>
    <t>Actual total points</t>
  </si>
  <si>
    <t>Min. required</t>
  </si>
  <si>
    <t>Actual</t>
  </si>
  <si>
    <t xml:space="preserve">Items are essentials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</si>
</sst>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u/>
      <sz val="11"/>
      <color rgb="FFFFFFFF"/>
      <name val="Calibri"/>
      <family val="2"/>
    </font>
    <font>
      <b/>
      <sz val="7"/>
      <color rgb="FFFFFFFF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Calibri"/>
      <scheme val="minor"/>
    </font>
    <font>
      <b/>
      <sz val="11"/>
      <color theme="1"/>
      <name val="Calibri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</font>
    <font>
      <b/>
      <sz val="14"/>
      <color theme="1"/>
      <name val="Calibri"/>
      <scheme val="minor"/>
    </font>
    <font>
      <sz val="11"/>
      <name val="Calibri"/>
    </font>
    <font>
      <sz val="10"/>
      <color theme="1"/>
      <name val="Calibri"/>
    </font>
    <font>
      <sz val="11"/>
      <color theme="1" tint="0.499984740745262"/>
      <name val="Calibri"/>
    </font>
    <font>
      <sz val="10"/>
      <color theme="1"/>
      <name val="Calibri"/>
      <family val="2"/>
    </font>
    <font>
      <sz val="1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BBB59"/>
        <bgColor indexed="64"/>
      </patternFill>
    </fill>
    <fill>
      <patternFill patternType="solid">
        <fgColor rgb="FFCDDDAC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83">
    <xf numFmtId="0" fontId="0" fillId="0" borderId="0" xfId="0"/>
    <xf numFmtId="0" fontId="8" fillId="5" borderId="9" xfId="0" applyFont="1" applyFill="1" applyBorder="1" applyAlignment="1">
      <alignment horizontal="center" vertical="top" wrapText="1"/>
    </xf>
    <xf numFmtId="0" fontId="0" fillId="5" borderId="9" xfId="0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9" fillId="5" borderId="8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16" fillId="0" borderId="0" xfId="3" applyAlignment="1" applyProtection="1"/>
    <xf numFmtId="0" fontId="0" fillId="0" borderId="0" xfId="0" applyAlignment="1">
      <alignment wrapText="1"/>
    </xf>
    <xf numFmtId="0" fontId="8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8" fillId="5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1" fontId="8" fillId="5" borderId="0" xfId="0" applyNumberFormat="1" applyFont="1" applyFill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0" xfId="0" applyFill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3" fillId="2" borderId="27" xfId="1" applyBorder="1" applyAlignment="1">
      <alignment vertical="center" wrapText="1"/>
    </xf>
    <xf numFmtId="0" fontId="9" fillId="5" borderId="8" xfId="0" applyFont="1" applyFill="1" applyBorder="1" applyAlignment="1">
      <alignment vertical="center" wrapText="1"/>
    </xf>
    <xf numFmtId="0" fontId="0" fillId="2" borderId="27" xfId="1" applyFont="1" applyBorder="1" applyAlignment="1">
      <alignment vertical="center" wrapText="1"/>
    </xf>
    <xf numFmtId="0" fontId="11" fillId="6" borderId="8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vertical="center" wrapText="1"/>
    </xf>
    <xf numFmtId="0" fontId="8" fillId="5" borderId="28" xfId="0" applyFont="1" applyFill="1" applyBorder="1" applyAlignment="1">
      <alignment horizontal="center" vertical="top" wrapText="1"/>
    </xf>
    <xf numFmtId="0" fontId="11" fillId="7" borderId="8" xfId="0" applyFont="1" applyFill="1" applyBorder="1" applyAlignment="1">
      <alignment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top" wrapText="1"/>
    </xf>
    <xf numFmtId="0" fontId="9" fillId="7" borderId="20" xfId="0" applyFont="1" applyFill="1" applyBorder="1" applyAlignment="1">
      <alignment vertical="top" wrapText="1"/>
    </xf>
    <xf numFmtId="0" fontId="13" fillId="8" borderId="9" xfId="0" applyFont="1" applyFill="1" applyBorder="1" applyAlignment="1">
      <alignment horizontal="center" vertical="top" wrapText="1"/>
    </xf>
    <xf numFmtId="0" fontId="8" fillId="8" borderId="9" xfId="0" applyFont="1" applyFill="1" applyBorder="1" applyAlignment="1">
      <alignment horizontal="center" vertical="top" wrapText="1"/>
    </xf>
    <xf numFmtId="0" fontId="13" fillId="7" borderId="9" xfId="0" applyFont="1" applyFill="1" applyBorder="1" applyAlignment="1">
      <alignment horizontal="center" vertical="top" wrapText="1"/>
    </xf>
    <xf numFmtId="0" fontId="8" fillId="7" borderId="9" xfId="0" applyFont="1" applyFill="1" applyBorder="1" applyAlignment="1">
      <alignment horizontal="center" vertical="top" wrapText="1"/>
    </xf>
    <xf numFmtId="0" fontId="8" fillId="8" borderId="25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 wrapText="1"/>
    </xf>
    <xf numFmtId="0" fontId="9" fillId="7" borderId="26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vertical="center" wrapText="1"/>
    </xf>
    <xf numFmtId="0" fontId="9" fillId="7" borderId="20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9" borderId="9" xfId="0" applyFont="1" applyFill="1" applyBorder="1" applyAlignment="1">
      <alignment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vertical="center" wrapText="1"/>
    </xf>
    <xf numFmtId="0" fontId="0" fillId="9" borderId="27" xfId="2" applyFont="1" applyFill="1" applyBorder="1" applyAlignment="1">
      <alignment horizontal="left" vertical="top" wrapText="1"/>
    </xf>
    <xf numFmtId="0" fontId="9" fillId="9" borderId="8" xfId="0" applyFont="1" applyFill="1" applyBorder="1" applyAlignment="1">
      <alignment horizontal="left" vertical="center" wrapText="1"/>
    </xf>
    <xf numFmtId="0" fontId="9" fillId="9" borderId="20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11" fillId="9" borderId="8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0" fontId="0" fillId="9" borderId="27" xfId="2" applyFont="1" applyFill="1" applyBorder="1" applyAlignment="1">
      <alignment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/>
    </xf>
    <xf numFmtId="0" fontId="15" fillId="9" borderId="35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24" fillId="0" borderId="0" xfId="3" applyFont="1" applyAlignment="1" applyProtection="1"/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9" borderId="13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9" borderId="8" xfId="0" applyFont="1" applyFill="1" applyBorder="1" applyAlignment="1" applyProtection="1">
      <alignment horizontal="center" vertical="center" wrapText="1"/>
      <protection locked="0"/>
    </xf>
    <xf numFmtId="0" fontId="8" fillId="8" borderId="8" xfId="0" applyFont="1" applyFill="1" applyBorder="1" applyAlignment="1" applyProtection="1">
      <alignment horizontal="center" vertical="center" wrapText="1"/>
      <protection locked="0"/>
    </xf>
    <xf numFmtId="0" fontId="8" fillId="9" borderId="8" xfId="0" applyFont="1" applyFill="1" applyBorder="1" applyAlignment="1" applyProtection="1">
      <alignment horizontal="left" vertical="center" wrapText="1"/>
      <protection locked="0"/>
    </xf>
    <xf numFmtId="0" fontId="19" fillId="8" borderId="32" xfId="0" applyFont="1" applyFill="1" applyBorder="1" applyAlignment="1">
      <alignment horizontal="right" vertical="center" wrapText="1"/>
    </xf>
    <xf numFmtId="0" fontId="19" fillId="8" borderId="32" xfId="0" applyFont="1" applyFill="1" applyBorder="1" applyAlignment="1">
      <alignment horizontal="right" vertical="center"/>
    </xf>
    <xf numFmtId="0" fontId="19" fillId="10" borderId="32" xfId="0" applyFont="1" applyFill="1" applyBorder="1" applyAlignment="1">
      <alignment horizontal="right" vertical="center" wrapText="1"/>
    </xf>
    <xf numFmtId="0" fontId="8" fillId="5" borderId="27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7" borderId="26" xfId="0" applyFont="1" applyFill="1" applyBorder="1" applyAlignment="1">
      <alignment horizontal="center" vertical="top" wrapText="1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19" fillId="10" borderId="32" xfId="0" applyFont="1" applyFill="1" applyBorder="1" applyAlignment="1">
      <alignment horizontal="left" vertical="center"/>
    </xf>
    <xf numFmtId="0" fontId="19" fillId="10" borderId="32" xfId="0" applyFont="1" applyFill="1" applyBorder="1" applyAlignment="1">
      <alignment horizontal="center" vertical="center"/>
    </xf>
    <xf numFmtId="0" fontId="0" fillId="8" borderId="32" xfId="0" applyFill="1" applyBorder="1" applyAlignment="1">
      <alignment vertical="center"/>
    </xf>
    <xf numFmtId="0" fontId="0" fillId="0" borderId="32" xfId="0" applyBorder="1" applyAlignment="1">
      <alignment horizontal="center"/>
    </xf>
    <xf numFmtId="0" fontId="26" fillId="0" borderId="32" xfId="3" applyFont="1" applyBorder="1" applyAlignment="1" applyProtection="1">
      <alignment horizontal="center"/>
    </xf>
    <xf numFmtId="0" fontId="26" fillId="0" borderId="32" xfId="0" applyFont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center" vertical="top" wrapText="1"/>
    </xf>
    <xf numFmtId="0" fontId="8" fillId="7" borderId="2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 applyProtection="1">
      <alignment horizontal="left" vertical="center" wrapText="1"/>
      <protection locked="0"/>
    </xf>
    <xf numFmtId="0" fontId="13" fillId="5" borderId="26" xfId="0" applyFont="1" applyFill="1" applyBorder="1" applyAlignment="1">
      <alignment horizontal="center" vertical="top" wrapText="1"/>
    </xf>
    <xf numFmtId="0" fontId="13" fillId="5" borderId="20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 applyProtection="1">
      <alignment horizontal="left" vertical="center" wrapText="1"/>
      <protection locked="0"/>
    </xf>
    <xf numFmtId="1" fontId="8" fillId="5" borderId="29" xfId="0" applyNumberFormat="1" applyFont="1" applyFill="1" applyBorder="1" applyAlignment="1">
      <alignment vertical="center" wrapText="1"/>
    </xf>
    <xf numFmtId="0" fontId="0" fillId="5" borderId="9" xfId="0" quotePrefix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 wrapText="1"/>
    </xf>
    <xf numFmtId="0" fontId="8" fillId="7" borderId="0" xfId="0" applyFont="1" applyFill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27" fillId="9" borderId="1" xfId="0" applyFont="1" applyFill="1" applyBorder="1" applyAlignment="1" applyProtection="1">
      <alignment horizontal="left" vertical="center" wrapText="1"/>
      <protection locked="0"/>
    </xf>
    <xf numFmtId="0" fontId="27" fillId="6" borderId="9" xfId="0" applyFont="1" applyFill="1" applyBorder="1" applyAlignment="1" applyProtection="1">
      <alignment horizontal="left" vertical="center" wrapText="1"/>
      <protection locked="0"/>
    </xf>
    <xf numFmtId="0" fontId="27" fillId="9" borderId="8" xfId="0" applyFont="1" applyFill="1" applyBorder="1" applyAlignment="1" applyProtection="1">
      <alignment horizontal="left" vertical="center" wrapText="1"/>
      <protection locked="0"/>
    </xf>
    <xf numFmtId="0" fontId="27" fillId="6" borderId="8" xfId="0" applyFont="1" applyFill="1" applyBorder="1" applyAlignment="1" applyProtection="1">
      <alignment horizontal="left" vertical="center" wrapText="1"/>
      <protection locked="0"/>
    </xf>
    <xf numFmtId="0" fontId="28" fillId="5" borderId="8" xfId="0" applyFont="1" applyFill="1" applyBorder="1" applyAlignment="1" applyProtection="1">
      <alignment horizontal="left" vertical="center" wrapText="1"/>
      <protection locked="0"/>
    </xf>
    <xf numFmtId="0" fontId="27" fillId="5" borderId="8" xfId="0" applyFont="1" applyFill="1" applyBorder="1" applyAlignment="1" applyProtection="1">
      <alignment horizontal="left" vertical="center" wrapText="1"/>
      <protection locked="0"/>
    </xf>
    <xf numFmtId="0" fontId="27" fillId="8" borderId="8" xfId="0" applyFont="1" applyFill="1" applyBorder="1" applyAlignment="1" applyProtection="1">
      <alignment horizontal="left" vertical="center" wrapText="1"/>
      <protection locked="0"/>
    </xf>
    <xf numFmtId="0" fontId="27" fillId="7" borderId="8" xfId="0" applyFont="1" applyFill="1" applyBorder="1" applyAlignment="1" applyProtection="1">
      <alignment horizontal="left" vertical="center" wrapText="1"/>
      <protection locked="0"/>
    </xf>
    <xf numFmtId="0" fontId="27" fillId="10" borderId="0" xfId="0" applyFont="1" applyFill="1" applyAlignment="1" applyProtection="1">
      <alignment horizontal="left" vertical="center" wrapText="1"/>
      <protection locked="0"/>
    </xf>
    <xf numFmtId="0" fontId="27" fillId="9" borderId="1" xfId="0" applyFont="1" applyFill="1" applyBorder="1" applyAlignment="1" applyProtection="1">
      <alignment vertical="center" wrapText="1"/>
      <protection locked="0"/>
    </xf>
    <xf numFmtId="0" fontId="29" fillId="5" borderId="5" xfId="0" applyFont="1" applyFill="1" applyBorder="1" applyAlignment="1" applyProtection="1">
      <alignment horizontal="left" vertical="center" wrapText="1"/>
      <protection locked="0"/>
    </xf>
    <xf numFmtId="0" fontId="30" fillId="5" borderId="5" xfId="0" applyFont="1" applyFill="1" applyBorder="1" applyAlignment="1" applyProtection="1">
      <alignment horizontal="left" vertical="center" wrapText="1"/>
      <protection locked="0"/>
    </xf>
    <xf numFmtId="0" fontId="27" fillId="9" borderId="13" xfId="0" applyFont="1" applyFill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12" fillId="4" borderId="17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9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24" fillId="0" borderId="0" xfId="3" applyFont="1" applyAlignment="1" applyProtection="1">
      <alignment horizontal="center"/>
    </xf>
    <xf numFmtId="0" fontId="4" fillId="4" borderId="1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22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9" fontId="23" fillId="8" borderId="12" xfId="4" applyFont="1" applyFill="1" applyBorder="1" applyAlignment="1">
      <alignment horizontal="center" vertical="center"/>
    </xf>
    <xf numFmtId="9" fontId="23" fillId="8" borderId="5" xfId="4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0" fillId="9" borderId="20" xfId="0" applyFill="1" applyBorder="1" applyAlignment="1">
      <alignment vertical="center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22" xfId="0" applyFont="1" applyFill="1" applyBorder="1" applyAlignment="1" applyProtection="1">
      <alignment horizontal="center" vertical="center" wrapText="1"/>
      <protection locked="0"/>
    </xf>
    <xf numFmtId="0" fontId="25" fillId="6" borderId="1" xfId="0" applyFont="1" applyFill="1" applyBorder="1" applyAlignment="1" applyProtection="1">
      <alignment horizontal="left" vertical="center" wrapText="1"/>
      <protection locked="0"/>
    </xf>
    <xf numFmtId="0" fontId="25" fillId="6" borderId="22" xfId="0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0" fillId="9" borderId="1" xfId="2" applyFont="1" applyFill="1" applyBorder="1" applyAlignment="1">
      <alignment vertical="center" wrapText="1"/>
    </xf>
    <xf numFmtId="0" fontId="3" fillId="9" borderId="20" xfId="2" applyFill="1" applyBorder="1" applyAlignment="1">
      <alignment vertical="center" wrapText="1"/>
    </xf>
    <xf numFmtId="0" fontId="27" fillId="9" borderId="1" xfId="0" applyFont="1" applyFill="1" applyBorder="1" applyAlignment="1" applyProtection="1">
      <alignment horizontal="left" vertical="center" wrapText="1"/>
      <protection locked="0"/>
    </xf>
    <xf numFmtId="0" fontId="27" fillId="9" borderId="20" xfId="0" applyFont="1" applyFill="1" applyBorder="1" applyAlignment="1" applyProtection="1">
      <alignment horizontal="left" vertical="center" wrapText="1"/>
      <protection locked="0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8" fillId="9" borderId="20" xfId="0" applyFont="1" applyFill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>
      <alignment horizontal="center" vertical="top" wrapText="1"/>
    </xf>
    <xf numFmtId="0" fontId="10" fillId="5" borderId="18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20" xfId="0" applyFont="1" applyFill="1" applyBorder="1" applyAlignment="1">
      <alignment vertical="center" wrapText="1"/>
    </xf>
    <xf numFmtId="0" fontId="8" fillId="6" borderId="20" xfId="0" applyFont="1" applyFill="1" applyBorder="1" applyAlignment="1" applyProtection="1">
      <alignment horizontal="center" vertical="center" wrapText="1"/>
      <protection locked="0"/>
    </xf>
    <xf numFmtId="0" fontId="27" fillId="6" borderId="1" xfId="0" applyFont="1" applyFill="1" applyBorder="1" applyAlignment="1" applyProtection="1">
      <alignment horizontal="left" vertical="center" wrapText="1"/>
      <protection locked="0"/>
    </xf>
    <xf numFmtId="0" fontId="27" fillId="6" borderId="20" xfId="0" applyFont="1" applyFill="1" applyBorder="1" applyAlignment="1" applyProtection="1">
      <alignment horizontal="left" vertical="center" wrapText="1"/>
      <protection locked="0"/>
    </xf>
    <xf numFmtId="0" fontId="14" fillId="4" borderId="7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top" wrapText="1"/>
    </xf>
    <xf numFmtId="0" fontId="8" fillId="7" borderId="26" xfId="0" applyFont="1" applyFill="1" applyBorder="1" applyAlignment="1">
      <alignment horizontal="center" vertical="top" wrapText="1"/>
    </xf>
    <xf numFmtId="0" fontId="9" fillId="6" borderId="22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top" wrapText="1"/>
    </xf>
    <xf numFmtId="0" fontId="13" fillId="8" borderId="25" xfId="0" applyFont="1" applyFill="1" applyBorder="1" applyAlignment="1">
      <alignment horizontal="center" vertical="top" wrapText="1"/>
    </xf>
    <xf numFmtId="0" fontId="0" fillId="8" borderId="36" xfId="0" applyFill="1" applyBorder="1" applyAlignment="1" applyProtection="1">
      <alignment horizontal="left" vertical="center" wrapText="1"/>
      <protection locked="0"/>
    </xf>
    <xf numFmtId="0" fontId="0" fillId="8" borderId="37" xfId="0" applyFill="1" applyBorder="1" applyAlignment="1" applyProtection="1">
      <alignment horizontal="left" vertical="center" wrapText="1"/>
      <protection locked="0"/>
    </xf>
    <xf numFmtId="0" fontId="0" fillId="8" borderId="38" xfId="0" applyFill="1" applyBorder="1" applyAlignment="1" applyProtection="1">
      <alignment horizontal="left" vertical="center" wrapText="1"/>
      <protection locked="0"/>
    </xf>
    <xf numFmtId="0" fontId="2" fillId="10" borderId="36" xfId="0" applyFont="1" applyFill="1" applyBorder="1" applyAlignment="1" applyProtection="1">
      <alignment horizontal="left"/>
      <protection locked="0"/>
    </xf>
    <xf numFmtId="0" fontId="2" fillId="10" borderId="37" xfId="0" applyFont="1" applyFill="1" applyBorder="1" applyAlignment="1" applyProtection="1">
      <alignment horizontal="left"/>
      <protection locked="0"/>
    </xf>
    <xf numFmtId="0" fontId="2" fillId="10" borderId="38" xfId="0" applyFont="1" applyFill="1" applyBorder="1" applyAlignment="1" applyProtection="1">
      <alignment horizontal="left"/>
      <protection locked="0"/>
    </xf>
    <xf numFmtId="0" fontId="2" fillId="8" borderId="36" xfId="0" applyFont="1" applyFill="1" applyBorder="1" applyAlignment="1" applyProtection="1">
      <alignment horizontal="left"/>
      <protection locked="0"/>
    </xf>
    <xf numFmtId="0" fontId="2" fillId="8" borderId="37" xfId="0" applyFont="1" applyFill="1" applyBorder="1" applyAlignment="1" applyProtection="1">
      <alignment horizontal="left"/>
      <protection locked="0"/>
    </xf>
    <xf numFmtId="0" fontId="2" fillId="8" borderId="38" xfId="0" applyFon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locked="0"/>
    </xf>
    <xf numFmtId="0" fontId="10" fillId="6" borderId="17" xfId="0" applyFont="1" applyFill="1" applyBorder="1" applyAlignment="1">
      <alignment horizontal="center" vertical="top" wrapText="1"/>
    </xf>
    <xf numFmtId="0" fontId="10" fillId="6" borderId="18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10" fillId="5" borderId="34" xfId="0" applyFont="1" applyFill="1" applyBorder="1" applyAlignment="1">
      <alignment horizontal="center" vertical="top" wrapText="1"/>
    </xf>
    <xf numFmtId="0" fontId="8" fillId="5" borderId="24" xfId="0" applyFont="1" applyFill="1" applyBorder="1" applyAlignment="1">
      <alignment horizontal="center" vertical="top" wrapText="1"/>
    </xf>
    <xf numFmtId="0" fontId="10" fillId="6" borderId="34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/>
    </xf>
    <xf numFmtId="0" fontId="18" fillId="10" borderId="33" xfId="0" applyFont="1" applyFill="1" applyBorder="1" applyAlignment="1">
      <alignment horizontal="left" vertical="center"/>
    </xf>
    <xf numFmtId="0" fontId="15" fillId="5" borderId="34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6" fillId="0" borderId="32" xfId="3" applyFont="1" applyBorder="1" applyAlignment="1" applyProtection="1">
      <alignment horizontal="center"/>
    </xf>
    <xf numFmtId="0" fontId="26" fillId="0" borderId="32" xfId="0" applyFont="1" applyBorder="1" applyAlignment="1">
      <alignment horizontal="center" vertical="center"/>
    </xf>
    <xf numFmtId="0" fontId="26" fillId="0" borderId="32" xfId="0" applyFont="1" applyBorder="1"/>
    <xf numFmtId="0" fontId="0" fillId="9" borderId="0" xfId="0" applyFill="1"/>
    <xf numFmtId="0" fontId="8" fillId="9" borderId="0" xfId="0" applyFont="1" applyFill="1" applyAlignment="1">
      <alignment horizontal="center" vertical="center" wrapText="1"/>
    </xf>
  </cellXfs>
  <cellStyles count="36">
    <cellStyle name="20% - Accent3" xfId="1" builtinId="38"/>
    <cellStyle name="40% - Accent3" xfId="2" builtinId="39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1" builtinId="9" hidden="1"/>
    <cellStyle name="Followed Hyperlink" xfId="27" builtinId="9" hidden="1"/>
    <cellStyle name="Followed Hyperlink" xfId="23" builtinId="9" hidden="1"/>
    <cellStyle name="Followed Hyperlink" xfId="19" builtinId="9" hidden="1"/>
    <cellStyle name="Followed Hyperlink" xfId="15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1" builtinId="9" hidden="1"/>
    <cellStyle name="Followed Hyperlink" xfId="7" builtinId="9" hidden="1"/>
    <cellStyle name="Followed Hyperlink" xfId="8" builtinId="9" hidden="1"/>
    <cellStyle name="Followed Hyperlink" xfId="6" builtinId="9" hidden="1"/>
    <cellStyle name="Followed Hyperlink" xfId="5" builtinId="9" hidden="1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mruColors>
      <color rgb="FFFFFF66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Green Checklist Results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80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1-C6C2-4B25-B9DF-90E43AEAFDF0}"/>
              </c:ext>
            </c:extLst>
          </c:dPt>
          <c:dPt>
            <c:idx val="3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3-C6C2-4B25-B9DF-90E43AEAFDF0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5-C6C2-4B25-B9DF-90E43AEAFDF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Results!$A$11:$D$12</c:f>
              <c:multiLvlStrCache>
                <c:ptCount val="4"/>
                <c:lvl>
                  <c:pt idx="0">
                    <c:v>Max. possible points available</c:v>
                  </c:pt>
                  <c:pt idx="1">
                    <c:v>Actual total points</c:v>
                  </c:pt>
                  <c:pt idx="2">
                    <c:v>Min. required</c:v>
                  </c:pt>
                  <c:pt idx="3">
                    <c:v>Actual</c:v>
                  </c:pt>
                </c:lvl>
                <c:lvl>
                  <c:pt idx="0">
                    <c:v>Total Points</c:v>
                  </c:pt>
                  <c:pt idx="2">
                    <c:v>Green Points</c:v>
                  </c:pt>
                </c:lvl>
              </c:multiLvlStrCache>
            </c:multiLvlStrRef>
          </c:cat>
          <c:val>
            <c:numRef>
              <c:f>Results!$A$13:$D$13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70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2-4B25-B9DF-90E43AEAFD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63203872"/>
        <c:axId val="-2050202288"/>
      </c:barChart>
      <c:catAx>
        <c:axId val="-206320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50202288"/>
        <c:crosses val="autoZero"/>
        <c:auto val="1"/>
        <c:lblAlgn val="ctr"/>
        <c:lblOffset val="100"/>
        <c:noMultiLvlLbl val="0"/>
      </c:catAx>
      <c:valAx>
        <c:axId val="-205020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320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7</xdr:col>
      <xdr:colOff>215900</xdr:colOff>
      <xdr:row>35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0"/>
  <sheetViews>
    <sheetView tabSelected="1" topLeftCell="A70" zoomScaleNormal="100" workbookViewId="0">
      <selection activeCell="D84" sqref="D84"/>
    </sheetView>
  </sheetViews>
  <sheetFormatPr defaultColWidth="8.90625" defaultRowHeight="30" customHeight="1"/>
  <cols>
    <col min="1" max="1" width="16" customWidth="1"/>
    <col min="2" max="2" width="13.90625" customWidth="1"/>
    <col min="3" max="3" width="3.453125" style="19" customWidth="1"/>
    <col min="4" max="4" width="43.453125" style="19" customWidth="1"/>
    <col min="5" max="5" width="4.6328125" customWidth="1"/>
    <col min="6" max="6" width="5.08984375" customWidth="1"/>
    <col min="7" max="7" width="4.36328125" customWidth="1"/>
    <col min="8" max="8" width="28.6328125" style="19" customWidth="1"/>
    <col min="9" max="9" width="4.90625" customWidth="1"/>
    <col min="10" max="10" width="5.36328125" customWidth="1"/>
    <col min="11" max="11" width="4.90625" customWidth="1"/>
    <col min="12" max="12" width="5.453125" customWidth="1"/>
    <col min="13" max="13" width="5" customWidth="1"/>
    <col min="14" max="15" width="5.08984375" customWidth="1"/>
    <col min="16" max="16" width="5.453125" customWidth="1"/>
    <col min="17" max="18" width="6.36328125" customWidth="1"/>
  </cols>
  <sheetData>
    <row r="1" spans="1:18" ht="20.149999999999999" customHeight="1">
      <c r="A1" s="97" t="s">
        <v>0</v>
      </c>
      <c r="B1" s="257"/>
      <c r="C1" s="258"/>
      <c r="D1" s="258"/>
      <c r="E1" s="258"/>
      <c r="F1" s="258"/>
      <c r="G1" s="259"/>
      <c r="H1" s="97" t="s">
        <v>1</v>
      </c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8" ht="18.899999999999999" customHeight="1">
      <c r="A2" s="98" t="s">
        <v>2</v>
      </c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/>
    </row>
    <row r="3" spans="1:18" ht="60.9" customHeight="1">
      <c r="A3" s="96" t="s">
        <v>3</v>
      </c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26.15" customHeight="1">
      <c r="A4" s="273" t="s">
        <v>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18" ht="20.149999999999999" customHeight="1" thickBot="1">
      <c r="A5" s="272" t="s">
        <v>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</row>
    <row r="6" spans="1:18" ht="30" customHeight="1">
      <c r="A6" s="181" t="s">
        <v>6</v>
      </c>
      <c r="B6" s="181" t="s">
        <v>7</v>
      </c>
      <c r="C6" s="162" t="s">
        <v>8</v>
      </c>
      <c r="D6" s="164"/>
      <c r="E6" s="162" t="s">
        <v>9</v>
      </c>
      <c r="F6" s="163"/>
      <c r="G6" s="164"/>
      <c r="H6" s="181" t="s">
        <v>10</v>
      </c>
      <c r="I6" s="178" t="s">
        <v>11</v>
      </c>
      <c r="J6" s="178" t="s">
        <v>12</v>
      </c>
      <c r="K6" s="178" t="s">
        <v>13</v>
      </c>
      <c r="L6" s="156" t="s">
        <v>14</v>
      </c>
      <c r="M6" s="157"/>
      <c r="N6" s="157"/>
      <c r="O6" s="157"/>
      <c r="P6" s="157"/>
      <c r="Q6" s="158"/>
      <c r="R6" s="178" t="s">
        <v>15</v>
      </c>
    </row>
    <row r="7" spans="1:18" ht="30" customHeight="1" thickBot="1">
      <c r="A7" s="182"/>
      <c r="B7" s="182"/>
      <c r="C7" s="184"/>
      <c r="D7" s="185"/>
      <c r="E7" s="165"/>
      <c r="F7" s="166"/>
      <c r="G7" s="167"/>
      <c r="H7" s="182"/>
      <c r="I7" s="179"/>
      <c r="J7" s="179"/>
      <c r="K7" s="179"/>
      <c r="L7" s="159"/>
      <c r="M7" s="160"/>
      <c r="N7" s="160"/>
      <c r="O7" s="160"/>
      <c r="P7" s="160"/>
      <c r="Q7" s="161"/>
      <c r="R7" s="179"/>
    </row>
    <row r="8" spans="1:18" ht="30" customHeight="1" thickTop="1" thickBot="1">
      <c r="A8" s="183"/>
      <c r="B8" s="183"/>
      <c r="C8" s="165"/>
      <c r="D8" s="167"/>
      <c r="E8" s="12" t="s">
        <v>16</v>
      </c>
      <c r="F8" s="12" t="s">
        <v>17</v>
      </c>
      <c r="G8" s="12" t="s">
        <v>18</v>
      </c>
      <c r="H8" s="183"/>
      <c r="I8" s="180"/>
      <c r="J8" s="180"/>
      <c r="K8" s="180"/>
      <c r="L8" s="11" t="s">
        <v>19</v>
      </c>
      <c r="M8" s="11" t="s">
        <v>20</v>
      </c>
      <c r="N8" s="11" t="s">
        <v>21</v>
      </c>
      <c r="O8" s="11" t="s">
        <v>22</v>
      </c>
      <c r="P8" s="11" t="s">
        <v>23</v>
      </c>
      <c r="Q8" s="11" t="s">
        <v>24</v>
      </c>
      <c r="R8" s="180"/>
    </row>
    <row r="9" spans="1:18" thickTop="1" thickBot="1">
      <c r="A9" s="151" t="s">
        <v>25</v>
      </c>
      <c r="B9" s="1">
        <v>1.1000000000000001</v>
      </c>
      <c r="C9" s="8">
        <v>1</v>
      </c>
      <c r="D9" s="61" t="s">
        <v>26</v>
      </c>
      <c r="E9" s="93"/>
      <c r="F9" s="93"/>
      <c r="G9" s="93"/>
      <c r="H9" s="136"/>
      <c r="I9" s="62">
        <v>1</v>
      </c>
      <c r="J9" s="79">
        <f>IF(AND(F9=1,E9&lt;1,G9&lt;1),I9,0)</f>
        <v>0</v>
      </c>
      <c r="K9" s="73">
        <f>IF(E9=1,0,I9)</f>
        <v>1</v>
      </c>
      <c r="L9" s="62" t="s">
        <v>27</v>
      </c>
      <c r="M9" s="62" t="s">
        <v>27</v>
      </c>
      <c r="N9" s="62" t="s">
        <v>27</v>
      </c>
      <c r="O9" s="62" t="s">
        <v>27</v>
      </c>
      <c r="P9" s="62" t="s">
        <v>27</v>
      </c>
      <c r="Q9" s="62" t="s">
        <v>27</v>
      </c>
      <c r="R9" s="62" t="s">
        <v>27</v>
      </c>
    </row>
    <row r="10" spans="1:18" ht="16" thickBot="1">
      <c r="A10" s="152"/>
      <c r="B10" s="1"/>
      <c r="C10" s="8">
        <v>2</v>
      </c>
      <c r="D10" s="52" t="s">
        <v>28</v>
      </c>
      <c r="E10" s="91"/>
      <c r="F10" s="91"/>
      <c r="G10" s="91"/>
      <c r="H10" s="139"/>
      <c r="I10" s="13">
        <v>1</v>
      </c>
      <c r="J10" s="80">
        <f t="shared" ref="J10:J25" si="0">IF(AND(F10=1,E10&lt;1,G10&lt;1),I10,0)</f>
        <v>0</v>
      </c>
      <c r="K10" s="57">
        <f t="shared" ref="K10:K25" si="1">IF(E10=1,0,I10)</f>
        <v>1</v>
      </c>
      <c r="L10" s="13" t="s">
        <v>27</v>
      </c>
      <c r="M10" s="13" t="s">
        <v>27</v>
      </c>
      <c r="N10" s="13" t="s">
        <v>27</v>
      </c>
      <c r="O10" s="13" t="s">
        <v>27</v>
      </c>
      <c r="P10" s="13" t="s">
        <v>27</v>
      </c>
      <c r="Q10" s="13" t="s">
        <v>27</v>
      </c>
      <c r="R10" s="13"/>
    </row>
    <row r="11" spans="1:18" ht="29.5" thickBot="1">
      <c r="A11" s="152"/>
      <c r="B11" s="265" t="s">
        <v>29</v>
      </c>
      <c r="C11" s="8">
        <v>3</v>
      </c>
      <c r="D11" s="24" t="s">
        <v>30</v>
      </c>
      <c r="E11" s="90"/>
      <c r="F11" s="90"/>
      <c r="G11" s="90"/>
      <c r="H11" s="137"/>
      <c r="I11" s="15">
        <v>2</v>
      </c>
      <c r="J11" s="81">
        <f t="shared" si="0"/>
        <v>0</v>
      </c>
      <c r="K11" s="103">
        <f t="shared" si="1"/>
        <v>2</v>
      </c>
      <c r="L11" s="15" t="s">
        <v>27</v>
      </c>
      <c r="M11" s="15" t="s">
        <v>27</v>
      </c>
      <c r="N11" s="15" t="s">
        <v>27</v>
      </c>
      <c r="O11" s="15" t="s">
        <v>27</v>
      </c>
      <c r="P11" s="15" t="s">
        <v>27</v>
      </c>
      <c r="Q11" s="15" t="s">
        <v>27</v>
      </c>
      <c r="R11" s="30"/>
    </row>
    <row r="12" spans="1:18" ht="29.5" thickBot="1">
      <c r="A12" s="152"/>
      <c r="B12" s="265"/>
      <c r="C12" s="8">
        <v>4</v>
      </c>
      <c r="D12" s="64" t="s">
        <v>31</v>
      </c>
      <c r="E12" s="93"/>
      <c r="F12" s="93"/>
      <c r="G12" s="93"/>
      <c r="H12" s="136"/>
      <c r="I12" s="62">
        <v>2</v>
      </c>
      <c r="J12" s="82">
        <f t="shared" si="0"/>
        <v>0</v>
      </c>
      <c r="K12" s="74">
        <f t="shared" si="1"/>
        <v>2</v>
      </c>
      <c r="L12" s="62" t="s">
        <v>27</v>
      </c>
      <c r="M12" s="62" t="s">
        <v>27</v>
      </c>
      <c r="N12" s="62" t="s">
        <v>27</v>
      </c>
      <c r="O12" s="62" t="s">
        <v>27</v>
      </c>
      <c r="P12" s="62" t="s">
        <v>27</v>
      </c>
      <c r="Q12" s="62" t="s">
        <v>27</v>
      </c>
      <c r="R12" s="62" t="s">
        <v>27</v>
      </c>
    </row>
    <row r="13" spans="1:18" ht="61.5" thickBot="1">
      <c r="A13" s="152"/>
      <c r="B13" s="2"/>
      <c r="C13" s="9">
        <v>5</v>
      </c>
      <c r="D13" s="34" t="s">
        <v>32</v>
      </c>
      <c r="E13" s="94"/>
      <c r="F13" s="94"/>
      <c r="G13" s="94"/>
      <c r="H13" s="140"/>
      <c r="I13" s="30">
        <v>2</v>
      </c>
      <c r="J13" s="83">
        <f t="shared" si="0"/>
        <v>0</v>
      </c>
      <c r="K13" s="75">
        <f t="shared" si="1"/>
        <v>2</v>
      </c>
      <c r="L13" s="30" t="s">
        <v>27</v>
      </c>
      <c r="M13" s="30" t="s">
        <v>27</v>
      </c>
      <c r="N13" s="30" t="s">
        <v>27</v>
      </c>
      <c r="O13" s="30" t="s">
        <v>27</v>
      </c>
      <c r="P13" s="30" t="s">
        <v>27</v>
      </c>
      <c r="Q13" s="30" t="s">
        <v>27</v>
      </c>
      <c r="R13" s="30"/>
    </row>
    <row r="14" spans="1:18" thickTop="1" thickBot="1">
      <c r="A14" s="153"/>
      <c r="B14" s="35">
        <v>1.2</v>
      </c>
      <c r="C14" s="16">
        <v>6</v>
      </c>
      <c r="D14" s="65" t="s">
        <v>33</v>
      </c>
      <c r="E14" s="95"/>
      <c r="F14" s="95"/>
      <c r="G14" s="95"/>
      <c r="H14" s="136"/>
      <c r="I14" s="62">
        <v>3</v>
      </c>
      <c r="J14" s="82">
        <f t="shared" si="0"/>
        <v>0</v>
      </c>
      <c r="K14" s="101">
        <f t="shared" si="1"/>
        <v>3</v>
      </c>
      <c r="L14" s="62" t="s">
        <v>27</v>
      </c>
      <c r="M14" s="62" t="s">
        <v>27</v>
      </c>
      <c r="N14" s="62" t="s">
        <v>27</v>
      </c>
      <c r="O14" s="62" t="s">
        <v>27</v>
      </c>
      <c r="P14" s="62" t="s">
        <v>27</v>
      </c>
      <c r="Q14" s="62" t="s">
        <v>27</v>
      </c>
      <c r="R14" s="62" t="s">
        <v>27</v>
      </c>
    </row>
    <row r="15" spans="1:18" ht="16" thickBot="1">
      <c r="A15" s="153"/>
      <c r="B15" s="50"/>
      <c r="C15" s="129">
        <v>7</v>
      </c>
      <c r="D15" s="40" t="s">
        <v>34</v>
      </c>
      <c r="E15" s="91"/>
      <c r="F15" s="91"/>
      <c r="G15" s="91"/>
      <c r="H15" s="139"/>
      <c r="I15" s="13">
        <v>1</v>
      </c>
      <c r="J15" s="80">
        <f t="shared" si="0"/>
        <v>0</v>
      </c>
      <c r="K15" s="57">
        <f t="shared" si="1"/>
        <v>1</v>
      </c>
      <c r="L15" s="13" t="s">
        <v>27</v>
      </c>
      <c r="M15" s="13" t="s">
        <v>27</v>
      </c>
      <c r="N15" s="13" t="s">
        <v>27</v>
      </c>
      <c r="O15" s="13" t="s">
        <v>27</v>
      </c>
      <c r="P15" s="13" t="s">
        <v>27</v>
      </c>
      <c r="Q15" s="13" t="s">
        <v>27</v>
      </c>
      <c r="R15" s="13"/>
    </row>
    <row r="16" spans="1:18" ht="16" thickBot="1">
      <c r="A16" s="153"/>
      <c r="B16" s="50"/>
      <c r="C16" s="129">
        <v>8</v>
      </c>
      <c r="D16" s="41" t="s">
        <v>35</v>
      </c>
      <c r="E16" s="88"/>
      <c r="F16" s="88"/>
      <c r="G16" s="88"/>
      <c r="H16" s="141"/>
      <c r="I16" s="32">
        <v>1</v>
      </c>
      <c r="J16" s="84">
        <f t="shared" si="0"/>
        <v>0</v>
      </c>
      <c r="K16" s="76">
        <f t="shared" si="1"/>
        <v>1</v>
      </c>
      <c r="L16" s="32" t="s">
        <v>27</v>
      </c>
      <c r="M16" s="32" t="s">
        <v>27</v>
      </c>
      <c r="N16" s="32" t="s">
        <v>27</v>
      </c>
      <c r="O16" s="32" t="s">
        <v>27</v>
      </c>
      <c r="P16" s="32" t="s">
        <v>27</v>
      </c>
      <c r="Q16" s="32" t="s">
        <v>27</v>
      </c>
      <c r="R16" s="32"/>
    </row>
    <row r="17" spans="1:18" ht="29.5" thickBot="1">
      <c r="A17" s="152"/>
      <c r="B17" s="1" t="s">
        <v>36</v>
      </c>
      <c r="C17" s="123">
        <v>9</v>
      </c>
      <c r="D17" s="25" t="s">
        <v>37</v>
      </c>
      <c r="E17" s="90"/>
      <c r="F17" s="90"/>
      <c r="G17" s="90"/>
      <c r="H17" s="137"/>
      <c r="I17" s="15">
        <v>2</v>
      </c>
      <c r="J17" s="81">
        <f t="shared" si="0"/>
        <v>0</v>
      </c>
      <c r="K17" s="103">
        <f t="shared" si="1"/>
        <v>2</v>
      </c>
      <c r="L17" s="15" t="s">
        <v>27</v>
      </c>
      <c r="M17" s="15" t="s">
        <v>27</v>
      </c>
      <c r="N17" s="15" t="s">
        <v>27</v>
      </c>
      <c r="O17" s="15" t="s">
        <v>27</v>
      </c>
      <c r="P17" s="15" t="s">
        <v>27</v>
      </c>
      <c r="Q17" s="15" t="s">
        <v>27</v>
      </c>
      <c r="R17" s="15"/>
    </row>
    <row r="18" spans="1:18" ht="16" thickBot="1">
      <c r="A18" s="152"/>
      <c r="B18" s="1" t="s">
        <v>38</v>
      </c>
      <c r="C18" s="8">
        <v>10</v>
      </c>
      <c r="D18" s="66" t="s">
        <v>39</v>
      </c>
      <c r="E18" s="95"/>
      <c r="F18" s="93"/>
      <c r="G18" s="95"/>
      <c r="H18" s="136"/>
      <c r="I18" s="62">
        <v>2</v>
      </c>
      <c r="J18" s="82">
        <f t="shared" si="0"/>
        <v>0</v>
      </c>
      <c r="K18" s="101">
        <f t="shared" si="1"/>
        <v>2</v>
      </c>
      <c r="L18" s="62" t="s">
        <v>27</v>
      </c>
      <c r="M18" s="62" t="s">
        <v>27</v>
      </c>
      <c r="N18" s="62" t="s">
        <v>27</v>
      </c>
      <c r="O18" s="62" t="s">
        <v>27</v>
      </c>
      <c r="P18" s="62" t="s">
        <v>27</v>
      </c>
      <c r="Q18" s="62" t="s">
        <v>27</v>
      </c>
      <c r="R18" s="62" t="s">
        <v>27</v>
      </c>
    </row>
    <row r="19" spans="1:18" ht="16" thickBot="1">
      <c r="A19" s="152"/>
      <c r="B19" s="2"/>
      <c r="C19" s="130">
        <v>11</v>
      </c>
      <c r="D19" s="24" t="s">
        <v>40</v>
      </c>
      <c r="E19" s="90"/>
      <c r="F19" s="90"/>
      <c r="G19" s="90"/>
      <c r="H19" s="137"/>
      <c r="I19" s="15">
        <v>2</v>
      </c>
      <c r="J19" s="81">
        <f t="shared" si="0"/>
        <v>0</v>
      </c>
      <c r="K19" s="103">
        <f t="shared" si="1"/>
        <v>2</v>
      </c>
      <c r="L19" s="15" t="s">
        <v>27</v>
      </c>
      <c r="M19" s="10"/>
      <c r="N19" s="10"/>
      <c r="O19" s="10"/>
      <c r="P19" s="10"/>
      <c r="Q19" s="10"/>
      <c r="R19" s="15"/>
    </row>
    <row r="20" spans="1:18" ht="16" thickBot="1">
      <c r="A20" s="152"/>
      <c r="B20" s="2"/>
      <c r="C20" s="9">
        <v>12</v>
      </c>
      <c r="D20" s="61" t="s">
        <v>41</v>
      </c>
      <c r="E20" s="93"/>
      <c r="F20" s="93"/>
      <c r="G20" s="93"/>
      <c r="H20" s="136"/>
      <c r="I20" s="62">
        <v>2</v>
      </c>
      <c r="J20" s="82">
        <f t="shared" si="0"/>
        <v>0</v>
      </c>
      <c r="K20" s="101">
        <f t="shared" si="1"/>
        <v>2</v>
      </c>
      <c r="L20" s="62" t="s">
        <v>27</v>
      </c>
      <c r="M20" s="62" t="s">
        <v>27</v>
      </c>
      <c r="N20" s="62" t="s">
        <v>27</v>
      </c>
      <c r="O20" s="62" t="s">
        <v>27</v>
      </c>
      <c r="P20" s="62" t="s">
        <v>27</v>
      </c>
      <c r="Q20" s="62" t="s">
        <v>27</v>
      </c>
      <c r="R20" s="62" t="s">
        <v>27</v>
      </c>
    </row>
    <row r="21" spans="1:18" ht="29.5" thickBot="1">
      <c r="A21" s="152"/>
      <c r="B21" s="2"/>
      <c r="C21" s="9">
        <v>13</v>
      </c>
      <c r="D21" s="67" t="s">
        <v>42</v>
      </c>
      <c r="E21" s="93"/>
      <c r="F21" s="93"/>
      <c r="G21" s="93"/>
      <c r="H21" s="136"/>
      <c r="I21" s="62">
        <v>1</v>
      </c>
      <c r="J21" s="82">
        <f t="shared" si="0"/>
        <v>0</v>
      </c>
      <c r="K21" s="101">
        <f t="shared" si="1"/>
        <v>1</v>
      </c>
      <c r="L21" s="62" t="s">
        <v>27</v>
      </c>
      <c r="M21" s="62" t="s">
        <v>27</v>
      </c>
      <c r="N21" s="62" t="s">
        <v>27</v>
      </c>
      <c r="O21" s="62" t="s">
        <v>27</v>
      </c>
      <c r="P21" s="62" t="s">
        <v>27</v>
      </c>
      <c r="Q21" s="62" t="s">
        <v>27</v>
      </c>
      <c r="R21" s="62" t="s">
        <v>27</v>
      </c>
    </row>
    <row r="22" spans="1:18" ht="16" thickBot="1">
      <c r="A22" s="152"/>
      <c r="B22" s="2"/>
      <c r="C22" s="9">
        <v>14</v>
      </c>
      <c r="D22" s="24" t="s">
        <v>43</v>
      </c>
      <c r="E22" s="90"/>
      <c r="F22" s="90"/>
      <c r="G22" s="90"/>
      <c r="H22" s="137"/>
      <c r="I22" s="15">
        <v>1</v>
      </c>
      <c r="J22" s="81">
        <f t="shared" si="0"/>
        <v>0</v>
      </c>
      <c r="K22" s="103">
        <f t="shared" si="1"/>
        <v>1</v>
      </c>
      <c r="L22" s="15" t="s">
        <v>27</v>
      </c>
      <c r="M22" s="15" t="s">
        <v>27</v>
      </c>
      <c r="N22" s="15" t="s">
        <v>27</v>
      </c>
      <c r="O22" s="15" t="s">
        <v>27</v>
      </c>
      <c r="P22" s="15" t="s">
        <v>27</v>
      </c>
      <c r="Q22" s="15" t="s">
        <v>27</v>
      </c>
      <c r="R22" s="15"/>
    </row>
    <row r="23" spans="1:18" ht="44" thickBot="1">
      <c r="A23" s="152"/>
      <c r="B23" s="2"/>
      <c r="C23" s="9">
        <v>15</v>
      </c>
      <c r="D23" s="26" t="s">
        <v>44</v>
      </c>
      <c r="E23" s="91"/>
      <c r="F23" s="91"/>
      <c r="G23" s="91"/>
      <c r="H23" s="139"/>
      <c r="I23" s="13">
        <v>2</v>
      </c>
      <c r="J23" s="80">
        <f t="shared" si="0"/>
        <v>0</v>
      </c>
      <c r="K23" s="57">
        <f t="shared" si="1"/>
        <v>2</v>
      </c>
      <c r="L23" s="13" t="s">
        <v>27</v>
      </c>
      <c r="M23" s="13" t="s">
        <v>27</v>
      </c>
      <c r="N23" s="13" t="s">
        <v>27</v>
      </c>
      <c r="O23" s="13" t="s">
        <v>27</v>
      </c>
      <c r="P23" s="13" t="s">
        <v>27</v>
      </c>
      <c r="Q23" s="13" t="s">
        <v>27</v>
      </c>
      <c r="R23" s="13"/>
    </row>
    <row r="24" spans="1:18" ht="29.5" thickBot="1">
      <c r="A24" s="152"/>
      <c r="B24" s="3"/>
      <c r="C24" s="20">
        <v>16</v>
      </c>
      <c r="D24" s="27" t="s">
        <v>45</v>
      </c>
      <c r="E24" s="90"/>
      <c r="F24" s="90"/>
      <c r="G24" s="90"/>
      <c r="H24" s="140"/>
      <c r="I24" s="15">
        <v>2</v>
      </c>
      <c r="J24" s="81">
        <f t="shared" si="0"/>
        <v>0</v>
      </c>
      <c r="K24" s="103">
        <f t="shared" si="1"/>
        <v>2</v>
      </c>
      <c r="L24" s="15" t="s">
        <v>27</v>
      </c>
      <c r="M24" s="15" t="s">
        <v>27</v>
      </c>
      <c r="N24" s="15" t="s">
        <v>27</v>
      </c>
      <c r="O24" s="15" t="s">
        <v>27</v>
      </c>
      <c r="P24" s="15" t="s">
        <v>27</v>
      </c>
      <c r="Q24" s="15" t="s">
        <v>27</v>
      </c>
      <c r="R24" s="15"/>
    </row>
    <row r="25" spans="1:18" ht="29.5" thickBot="1">
      <c r="A25" s="154"/>
      <c r="B25" s="4" t="s">
        <v>46</v>
      </c>
      <c r="C25" s="17">
        <v>17</v>
      </c>
      <c r="D25" s="36" t="s">
        <v>47</v>
      </c>
      <c r="E25" s="91"/>
      <c r="F25" s="91"/>
      <c r="G25" s="91"/>
      <c r="H25" s="142"/>
      <c r="I25" s="13">
        <v>2</v>
      </c>
      <c r="J25" s="80">
        <f t="shared" si="0"/>
        <v>0</v>
      </c>
      <c r="K25" s="57">
        <f t="shared" si="1"/>
        <v>2</v>
      </c>
      <c r="L25" s="13" t="s">
        <v>27</v>
      </c>
      <c r="M25" s="13" t="s">
        <v>27</v>
      </c>
      <c r="N25" s="13" t="s">
        <v>27</v>
      </c>
      <c r="O25" s="13" t="s">
        <v>27</v>
      </c>
      <c r="P25" s="13" t="s">
        <v>27</v>
      </c>
      <c r="Q25" s="13" t="s">
        <v>27</v>
      </c>
      <c r="R25" s="13"/>
    </row>
    <row r="26" spans="1:18" ht="16" thickBot="1">
      <c r="A26" s="148" t="s">
        <v>48</v>
      </c>
      <c r="B26" s="149"/>
      <c r="C26" s="149"/>
      <c r="D26" s="149"/>
      <c r="E26" s="149"/>
      <c r="F26" s="149"/>
      <c r="G26" s="149"/>
      <c r="H26" s="150"/>
      <c r="I26" s="275">
        <f>SUM(J8:J25)</f>
        <v>0</v>
      </c>
      <c r="J26" s="276"/>
      <c r="K26" s="276"/>
      <c r="L26" s="276"/>
      <c r="M26" s="276"/>
      <c r="N26" s="276"/>
      <c r="O26" s="276"/>
      <c r="P26" s="276"/>
      <c r="Q26" s="276"/>
      <c r="R26" s="277"/>
    </row>
    <row r="27" spans="1:18" ht="16" thickBot="1">
      <c r="A27" s="148" t="s">
        <v>49</v>
      </c>
      <c r="B27" s="149"/>
      <c r="C27" s="149"/>
      <c r="D27" s="149"/>
      <c r="E27" s="149"/>
      <c r="F27" s="149"/>
      <c r="G27" s="149"/>
      <c r="H27" s="150"/>
      <c r="I27" s="274">
        <f>SUM(K9:K25)</f>
        <v>29</v>
      </c>
      <c r="J27" s="270"/>
      <c r="K27" s="270"/>
      <c r="L27" s="270"/>
      <c r="M27" s="270"/>
      <c r="N27" s="270"/>
      <c r="O27" s="270"/>
      <c r="P27" s="270"/>
      <c r="Q27" s="270"/>
      <c r="R27" s="271"/>
    </row>
    <row r="28" spans="1:18" ht="14.5">
      <c r="A28" s="181" t="s">
        <v>6</v>
      </c>
      <c r="B28" s="181" t="s">
        <v>7</v>
      </c>
      <c r="C28" s="162" t="s">
        <v>8</v>
      </c>
      <c r="D28" s="164"/>
      <c r="E28" s="162" t="s">
        <v>9</v>
      </c>
      <c r="F28" s="163"/>
      <c r="G28" s="164"/>
      <c r="H28" s="181" t="s">
        <v>10</v>
      </c>
      <c r="I28" s="178" t="s">
        <v>11</v>
      </c>
      <c r="J28" s="178" t="s">
        <v>12</v>
      </c>
      <c r="K28" s="178" t="s">
        <v>13</v>
      </c>
      <c r="L28" s="156" t="s">
        <v>14</v>
      </c>
      <c r="M28" s="157"/>
      <c r="N28" s="157"/>
      <c r="O28" s="157"/>
      <c r="P28" s="157"/>
      <c r="Q28" s="158"/>
      <c r="R28" s="178" t="s">
        <v>15</v>
      </c>
    </row>
    <row r="29" spans="1:18" ht="15" thickBot="1">
      <c r="A29" s="182"/>
      <c r="B29" s="182"/>
      <c r="C29" s="184"/>
      <c r="D29" s="185"/>
      <c r="E29" s="165"/>
      <c r="F29" s="166"/>
      <c r="G29" s="167"/>
      <c r="H29" s="182"/>
      <c r="I29" s="179"/>
      <c r="J29" s="179"/>
      <c r="K29" s="179"/>
      <c r="L29" s="159"/>
      <c r="M29" s="160"/>
      <c r="N29" s="160"/>
      <c r="O29" s="160"/>
      <c r="P29" s="160"/>
      <c r="Q29" s="161"/>
      <c r="R29" s="179"/>
    </row>
    <row r="30" spans="1:18" ht="21.5" thickTop="1" thickBot="1">
      <c r="A30" s="183"/>
      <c r="B30" s="183"/>
      <c r="C30" s="165"/>
      <c r="D30" s="167"/>
      <c r="E30" s="12" t="s">
        <v>16</v>
      </c>
      <c r="F30" s="12" t="s">
        <v>17</v>
      </c>
      <c r="G30" s="12" t="s">
        <v>18</v>
      </c>
      <c r="H30" s="183"/>
      <c r="I30" s="180"/>
      <c r="J30" s="180"/>
      <c r="K30" s="180"/>
      <c r="L30" s="11" t="s">
        <v>19</v>
      </c>
      <c r="M30" s="11" t="s">
        <v>20</v>
      </c>
      <c r="N30" s="11" t="s">
        <v>21</v>
      </c>
      <c r="O30" s="11" t="s">
        <v>22</v>
      </c>
      <c r="P30" s="11" t="s">
        <v>23</v>
      </c>
      <c r="Q30" s="11" t="s">
        <v>24</v>
      </c>
      <c r="R30" s="180"/>
    </row>
    <row r="31" spans="1:18" ht="47.5" thickTop="1" thickBot="1">
      <c r="A31" s="5" t="s">
        <v>50</v>
      </c>
      <c r="B31" s="119" t="s">
        <v>51</v>
      </c>
      <c r="C31" s="22">
        <v>18</v>
      </c>
      <c r="D31" s="68" t="s">
        <v>52</v>
      </c>
      <c r="E31" s="106"/>
      <c r="F31" s="106"/>
      <c r="G31" s="106"/>
      <c r="H31" s="134"/>
      <c r="I31" s="100">
        <v>3</v>
      </c>
      <c r="J31" s="107">
        <f t="shared" ref="J31:J40" si="2">IF(AND(F31=1,E31&lt;1,G31&lt;1),I31,0)</f>
        <v>0</v>
      </c>
      <c r="K31" s="100">
        <f t="shared" ref="K31:K40" si="3">IF(E31=1,0,I31)</f>
        <v>3</v>
      </c>
      <c r="L31" s="100" t="s">
        <v>27</v>
      </c>
      <c r="M31" s="100" t="s">
        <v>27</v>
      </c>
      <c r="N31" s="100" t="s">
        <v>27</v>
      </c>
      <c r="O31" s="100" t="s">
        <v>27</v>
      </c>
      <c r="P31" s="100" t="s">
        <v>27</v>
      </c>
      <c r="Q31" s="100" t="s">
        <v>27</v>
      </c>
      <c r="R31" s="100" t="s">
        <v>27</v>
      </c>
    </row>
    <row r="32" spans="1:18" ht="16" thickBot="1">
      <c r="A32" s="110"/>
      <c r="B32" s="120"/>
      <c r="C32" s="22">
        <v>19</v>
      </c>
      <c r="D32" s="53" t="s">
        <v>53</v>
      </c>
      <c r="E32" s="92"/>
      <c r="F32" s="92"/>
      <c r="G32" s="92"/>
      <c r="H32" s="135"/>
      <c r="I32" s="18">
        <v>1</v>
      </c>
      <c r="J32" s="109">
        <f t="shared" si="2"/>
        <v>0</v>
      </c>
      <c r="K32" s="58">
        <f t="shared" si="3"/>
        <v>1</v>
      </c>
      <c r="L32" s="18"/>
      <c r="M32" s="18"/>
      <c r="N32" s="18"/>
      <c r="O32" s="18"/>
      <c r="P32" s="18"/>
      <c r="Q32" s="18"/>
      <c r="R32" s="18"/>
    </row>
    <row r="33" spans="1:18" ht="46" thickBot="1">
      <c r="A33" s="110"/>
      <c r="B33" s="121"/>
      <c r="C33" s="22">
        <v>20</v>
      </c>
      <c r="D33" s="69" t="s">
        <v>54</v>
      </c>
      <c r="E33" s="93"/>
      <c r="F33" s="93"/>
      <c r="G33" s="93"/>
      <c r="H33" s="136"/>
      <c r="I33" s="62">
        <v>4</v>
      </c>
      <c r="J33" s="78">
        <f t="shared" si="2"/>
        <v>0</v>
      </c>
      <c r="K33" s="101">
        <f t="shared" si="3"/>
        <v>4</v>
      </c>
      <c r="L33" s="62" t="s">
        <v>27</v>
      </c>
      <c r="M33" s="62" t="s">
        <v>27</v>
      </c>
      <c r="N33" s="62" t="s">
        <v>27</v>
      </c>
      <c r="O33" s="62" t="s">
        <v>27</v>
      </c>
      <c r="P33" s="62" t="s">
        <v>27</v>
      </c>
      <c r="Q33" s="62" t="s">
        <v>27</v>
      </c>
      <c r="R33" s="62" t="s">
        <v>27</v>
      </c>
    </row>
    <row r="34" spans="1:18" ht="29.5" thickBot="1">
      <c r="A34" s="110"/>
      <c r="B34" s="214" t="s">
        <v>55</v>
      </c>
      <c r="C34" s="22">
        <v>21</v>
      </c>
      <c r="D34" s="24" t="s">
        <v>56</v>
      </c>
      <c r="E34" s="90"/>
      <c r="F34" s="90"/>
      <c r="G34" s="90"/>
      <c r="H34" s="137"/>
      <c r="I34" s="15">
        <v>4</v>
      </c>
      <c r="J34" s="77">
        <f t="shared" si="2"/>
        <v>0</v>
      </c>
      <c r="K34" s="103">
        <f t="shared" si="3"/>
        <v>4</v>
      </c>
      <c r="L34" s="15" t="s">
        <v>27</v>
      </c>
      <c r="M34" s="15" t="s">
        <v>27</v>
      </c>
      <c r="N34" s="15" t="s">
        <v>27</v>
      </c>
      <c r="O34" s="15" t="s">
        <v>27</v>
      </c>
      <c r="P34" s="15" t="s">
        <v>27</v>
      </c>
      <c r="Q34" s="15" t="s">
        <v>27</v>
      </c>
      <c r="R34" s="15"/>
    </row>
    <row r="35" spans="1:18" ht="16" thickBot="1">
      <c r="A35" s="110"/>
      <c r="B35" s="216"/>
      <c r="C35" s="22">
        <v>22</v>
      </c>
      <c r="D35" s="64" t="s">
        <v>57</v>
      </c>
      <c r="E35" s="93"/>
      <c r="F35" s="93"/>
      <c r="G35" s="93"/>
      <c r="H35" s="136"/>
      <c r="I35" s="62">
        <v>4</v>
      </c>
      <c r="J35" s="78">
        <f t="shared" si="2"/>
        <v>0</v>
      </c>
      <c r="K35" s="101">
        <f t="shared" si="3"/>
        <v>4</v>
      </c>
      <c r="L35" s="62" t="s">
        <v>27</v>
      </c>
      <c r="M35" s="62" t="s">
        <v>27</v>
      </c>
      <c r="N35" s="62" t="s">
        <v>27</v>
      </c>
      <c r="O35" s="62" t="s">
        <v>27</v>
      </c>
      <c r="P35" s="62" t="s">
        <v>27</v>
      </c>
      <c r="Q35" s="62" t="s">
        <v>27</v>
      </c>
      <c r="R35" s="62" t="s">
        <v>27</v>
      </c>
    </row>
    <row r="36" spans="1:18" ht="16" thickBot="1">
      <c r="A36" s="110"/>
      <c r="B36" s="214" t="s">
        <v>58</v>
      </c>
      <c r="C36" s="22">
        <v>23</v>
      </c>
      <c r="D36" s="28" t="s">
        <v>59</v>
      </c>
      <c r="E36" s="90"/>
      <c r="F36" s="90"/>
      <c r="G36" s="90"/>
      <c r="H36" s="137"/>
      <c r="I36" s="15">
        <v>3</v>
      </c>
      <c r="J36" s="77">
        <f t="shared" si="2"/>
        <v>0</v>
      </c>
      <c r="K36" s="103">
        <f t="shared" si="3"/>
        <v>3</v>
      </c>
      <c r="L36" s="15" t="s">
        <v>27</v>
      </c>
      <c r="M36" s="15" t="s">
        <v>27</v>
      </c>
      <c r="N36" s="15" t="s">
        <v>27</v>
      </c>
      <c r="O36" s="15" t="s">
        <v>27</v>
      </c>
      <c r="P36" s="15" t="s">
        <v>27</v>
      </c>
      <c r="Q36" s="15" t="s">
        <v>27</v>
      </c>
      <c r="R36" s="15"/>
    </row>
    <row r="37" spans="1:18" ht="31.5" thickBot="1">
      <c r="A37" s="110"/>
      <c r="B37" s="215"/>
      <c r="C37" s="22">
        <v>24</v>
      </c>
      <c r="D37" s="23" t="s">
        <v>60</v>
      </c>
      <c r="E37" s="91"/>
      <c r="F37" s="91"/>
      <c r="G37" s="91"/>
      <c r="H37" s="138"/>
      <c r="I37" s="13">
        <v>3</v>
      </c>
      <c r="J37" s="59">
        <f t="shared" si="2"/>
        <v>0</v>
      </c>
      <c r="K37" s="57">
        <f t="shared" si="3"/>
        <v>3</v>
      </c>
      <c r="L37" s="13" t="s">
        <v>27</v>
      </c>
      <c r="M37" s="13" t="s">
        <v>27</v>
      </c>
      <c r="N37" s="13" t="s">
        <v>27</v>
      </c>
      <c r="O37" s="13" t="s">
        <v>27</v>
      </c>
      <c r="P37" s="13" t="s">
        <v>27</v>
      </c>
      <c r="Q37" s="13" t="s">
        <v>27</v>
      </c>
      <c r="R37" s="13"/>
    </row>
    <row r="38" spans="1:18" ht="31.5" thickBot="1">
      <c r="A38" s="110"/>
      <c r="B38" s="215"/>
      <c r="C38" s="22">
        <v>25</v>
      </c>
      <c r="D38" s="28" t="s">
        <v>61</v>
      </c>
      <c r="E38" s="90"/>
      <c r="F38" s="90"/>
      <c r="G38" s="90"/>
      <c r="H38" s="137"/>
      <c r="I38" s="15">
        <v>3</v>
      </c>
      <c r="J38" s="77">
        <f t="shared" si="2"/>
        <v>0</v>
      </c>
      <c r="K38" s="103">
        <f t="shared" si="3"/>
        <v>3</v>
      </c>
      <c r="L38" s="15" t="s">
        <v>27</v>
      </c>
      <c r="M38" s="15" t="s">
        <v>27</v>
      </c>
      <c r="N38" s="15" t="s">
        <v>27</v>
      </c>
      <c r="O38" s="15" t="s">
        <v>27</v>
      </c>
      <c r="P38" s="15" t="s">
        <v>27</v>
      </c>
      <c r="Q38" s="15" t="s">
        <v>27</v>
      </c>
      <c r="R38" s="15"/>
    </row>
    <row r="39" spans="1:18" ht="47" thickBot="1">
      <c r="A39" s="110"/>
      <c r="B39" s="215"/>
      <c r="C39" s="22">
        <v>26</v>
      </c>
      <c r="D39" s="36" t="s">
        <v>62</v>
      </c>
      <c r="E39" s="91"/>
      <c r="F39" s="91"/>
      <c r="G39" s="91"/>
      <c r="H39" s="139"/>
      <c r="I39" s="13">
        <v>3</v>
      </c>
      <c r="J39" s="59">
        <f t="shared" si="2"/>
        <v>0</v>
      </c>
      <c r="K39" s="57">
        <f t="shared" si="3"/>
        <v>3</v>
      </c>
      <c r="L39" s="13" t="s">
        <v>27</v>
      </c>
      <c r="M39" s="13" t="s">
        <v>27</v>
      </c>
      <c r="N39" s="13" t="s">
        <v>27</v>
      </c>
      <c r="O39" s="13" t="s">
        <v>27</v>
      </c>
      <c r="P39" s="13" t="s">
        <v>27</v>
      </c>
      <c r="Q39" s="13" t="s">
        <v>27</v>
      </c>
      <c r="R39" s="13"/>
    </row>
    <row r="40" spans="1:18" ht="31.5" thickBot="1">
      <c r="A40" s="111"/>
      <c r="B40" s="216"/>
      <c r="C40" s="22">
        <v>27</v>
      </c>
      <c r="D40" s="28" t="s">
        <v>63</v>
      </c>
      <c r="E40" s="90"/>
      <c r="F40" s="90"/>
      <c r="G40" s="90"/>
      <c r="H40" s="137"/>
      <c r="I40" s="15">
        <v>2</v>
      </c>
      <c r="J40" s="77">
        <f t="shared" si="2"/>
        <v>0</v>
      </c>
      <c r="K40" s="103">
        <f t="shared" si="3"/>
        <v>2</v>
      </c>
      <c r="L40" s="15" t="s">
        <v>27</v>
      </c>
      <c r="M40" s="15" t="s">
        <v>27</v>
      </c>
      <c r="N40" s="15" t="s">
        <v>27</v>
      </c>
      <c r="O40" s="15" t="s">
        <v>27</v>
      </c>
      <c r="P40" s="15" t="s">
        <v>27</v>
      </c>
      <c r="Q40" s="15" t="s">
        <v>27</v>
      </c>
      <c r="R40" s="15"/>
    </row>
    <row r="41" spans="1:18" ht="15" thickBot="1">
      <c r="A41" s="148" t="s">
        <v>64</v>
      </c>
      <c r="B41" s="149"/>
      <c r="C41" s="149"/>
      <c r="D41" s="149"/>
      <c r="E41" s="149"/>
      <c r="F41" s="149"/>
      <c r="G41" s="149"/>
      <c r="H41" s="150"/>
      <c r="I41" s="227">
        <f>SUM(J31:J40)</f>
        <v>0</v>
      </c>
      <c r="J41" s="228"/>
      <c r="K41" s="228"/>
      <c r="L41" s="228"/>
      <c r="M41" s="228"/>
      <c r="N41" s="228"/>
      <c r="O41" s="228"/>
      <c r="P41" s="228"/>
      <c r="Q41" s="228"/>
      <c r="R41" s="229"/>
    </row>
    <row r="42" spans="1:18" ht="15" thickBot="1">
      <c r="A42" s="148" t="s">
        <v>65</v>
      </c>
      <c r="B42" s="149"/>
      <c r="C42" s="149"/>
      <c r="D42" s="149"/>
      <c r="E42" s="149"/>
      <c r="F42" s="149"/>
      <c r="G42" s="149"/>
      <c r="H42" s="150"/>
      <c r="I42" s="227">
        <f>SUM(K31:K40)</f>
        <v>30</v>
      </c>
      <c r="J42" s="228"/>
      <c r="K42" s="228"/>
      <c r="L42" s="228"/>
      <c r="M42" s="228"/>
      <c r="N42" s="228"/>
      <c r="O42" s="228"/>
      <c r="P42" s="228"/>
      <c r="Q42" s="228"/>
      <c r="R42" s="229"/>
    </row>
    <row r="43" spans="1:18" ht="29.5" thickBot="1">
      <c r="A43" s="152" t="s">
        <v>66</v>
      </c>
      <c r="B43" s="42">
        <v>3.1</v>
      </c>
      <c r="C43" s="54">
        <v>28</v>
      </c>
      <c r="D43" s="55" t="s">
        <v>67</v>
      </c>
      <c r="E43" s="91"/>
      <c r="F43" s="91"/>
      <c r="G43" s="91"/>
      <c r="H43" s="139"/>
      <c r="I43" s="14">
        <v>3</v>
      </c>
      <c r="J43" s="59">
        <f t="shared" ref="J43:J44" si="4">IF(AND(F43=1,E43&lt;1,G43&lt;1),I43,0)</f>
        <v>0</v>
      </c>
      <c r="K43" s="85">
        <f t="shared" ref="K43:K44" si="5">IF(E43=1,0,I43)</f>
        <v>3</v>
      </c>
      <c r="L43" s="13" t="s">
        <v>27</v>
      </c>
      <c r="M43" s="13" t="s">
        <v>27</v>
      </c>
      <c r="N43" s="13" t="s">
        <v>27</v>
      </c>
      <c r="O43" s="13" t="s">
        <v>27</v>
      </c>
      <c r="P43" s="13" t="s">
        <v>27</v>
      </c>
      <c r="Q43" s="13" t="s">
        <v>27</v>
      </c>
      <c r="R43" s="13"/>
    </row>
    <row r="44" spans="1:18" ht="44" thickBot="1">
      <c r="A44" s="152"/>
      <c r="B44" s="43" t="s">
        <v>68</v>
      </c>
      <c r="C44" s="22">
        <v>29</v>
      </c>
      <c r="D44" s="29" t="s">
        <v>69</v>
      </c>
      <c r="E44" s="92"/>
      <c r="F44" s="92"/>
      <c r="G44" s="92"/>
      <c r="H44" s="135"/>
      <c r="I44" s="10">
        <v>3</v>
      </c>
      <c r="J44" s="77">
        <f t="shared" si="4"/>
        <v>0</v>
      </c>
      <c r="K44" s="103">
        <f t="shared" si="5"/>
        <v>3</v>
      </c>
      <c r="L44" s="15" t="s">
        <v>27</v>
      </c>
      <c r="M44" s="15" t="s">
        <v>27</v>
      </c>
      <c r="N44" s="15" t="s">
        <v>27</v>
      </c>
      <c r="O44" s="15" t="s">
        <v>27</v>
      </c>
      <c r="P44" s="15" t="s">
        <v>27</v>
      </c>
      <c r="Q44" s="15" t="s">
        <v>27</v>
      </c>
      <c r="R44" s="15"/>
    </row>
    <row r="45" spans="1:18" ht="15" thickBot="1">
      <c r="A45" s="148" t="s">
        <v>70</v>
      </c>
      <c r="B45" s="149"/>
      <c r="C45" s="149"/>
      <c r="D45" s="149"/>
      <c r="E45" s="149"/>
      <c r="F45" s="149"/>
      <c r="G45" s="149"/>
      <c r="H45" s="150"/>
      <c r="I45" s="227">
        <f>SUM(J43:J44)</f>
        <v>0</v>
      </c>
      <c r="J45" s="228"/>
      <c r="K45" s="228"/>
      <c r="L45" s="228"/>
      <c r="M45" s="228"/>
      <c r="N45" s="228"/>
      <c r="O45" s="228"/>
      <c r="P45" s="228"/>
      <c r="Q45" s="228"/>
      <c r="R45" s="229"/>
    </row>
    <row r="46" spans="1:18" ht="15" thickBot="1">
      <c r="A46" s="148" t="s">
        <v>71</v>
      </c>
      <c r="B46" s="149"/>
      <c r="C46" s="149"/>
      <c r="D46" s="149"/>
      <c r="E46" s="149"/>
      <c r="F46" s="149"/>
      <c r="G46" s="149"/>
      <c r="H46" s="150"/>
      <c r="I46" s="227">
        <f>SUM(K43:K44)</f>
        <v>6</v>
      </c>
      <c r="J46" s="228"/>
      <c r="K46" s="228"/>
      <c r="L46" s="228"/>
      <c r="M46" s="228"/>
      <c r="N46" s="228"/>
      <c r="O46" s="228"/>
      <c r="P46" s="228"/>
      <c r="Q46" s="228"/>
      <c r="R46" s="229"/>
    </row>
    <row r="47" spans="1:18" ht="30" customHeight="1" thickBot="1">
      <c r="A47" s="246" t="s">
        <v>72</v>
      </c>
      <c r="B47" s="126" t="s">
        <v>73</v>
      </c>
      <c r="C47" s="124">
        <v>30</v>
      </c>
      <c r="D47" s="70" t="s">
        <v>74</v>
      </c>
      <c r="E47" s="106"/>
      <c r="F47" s="106"/>
      <c r="G47" s="106"/>
      <c r="H47" s="128"/>
      <c r="I47" s="107">
        <v>2</v>
      </c>
      <c r="J47" s="107">
        <f t="shared" ref="J47:J51" si="6">IF(AND(F47=1,E47&lt;1,G47&lt;1),I47,0)</f>
        <v>0</v>
      </c>
      <c r="K47" s="100">
        <f t="shared" ref="K47:K51" si="7">IF(E47=1,0,I47)</f>
        <v>2</v>
      </c>
      <c r="L47" s="100" t="s">
        <v>27</v>
      </c>
      <c r="M47" s="100" t="s">
        <v>27</v>
      </c>
      <c r="N47" s="100" t="s">
        <v>27</v>
      </c>
      <c r="O47" s="100" t="s">
        <v>27</v>
      </c>
      <c r="P47" s="100" t="s">
        <v>27</v>
      </c>
      <c r="Q47" s="100" t="s">
        <v>27</v>
      </c>
      <c r="R47" s="100" t="s">
        <v>27</v>
      </c>
    </row>
    <row r="48" spans="1:18" ht="44" thickBot="1">
      <c r="A48" s="247"/>
      <c r="B48" s="44">
        <v>4.2</v>
      </c>
      <c r="C48" s="127">
        <v>31</v>
      </c>
      <c r="D48" s="24" t="s">
        <v>75</v>
      </c>
      <c r="E48" s="90"/>
      <c r="F48" s="90"/>
      <c r="G48" s="90"/>
      <c r="H48" s="125"/>
      <c r="I48" s="10">
        <v>3</v>
      </c>
      <c r="J48" s="77">
        <f t="shared" si="6"/>
        <v>0</v>
      </c>
      <c r="K48" s="103">
        <f t="shared" si="7"/>
        <v>3</v>
      </c>
      <c r="L48" s="15" t="s">
        <v>27</v>
      </c>
      <c r="M48" s="15" t="s">
        <v>27</v>
      </c>
      <c r="N48" s="15" t="s">
        <v>27</v>
      </c>
      <c r="O48" s="15" t="s">
        <v>27</v>
      </c>
      <c r="P48" s="15" t="s">
        <v>27</v>
      </c>
      <c r="Q48" s="15" t="s">
        <v>27</v>
      </c>
      <c r="R48" s="15"/>
    </row>
    <row r="49" spans="1:18" ht="44" thickBot="1">
      <c r="A49" s="247"/>
      <c r="B49" s="45" t="s">
        <v>76</v>
      </c>
      <c r="C49" s="124">
        <v>32</v>
      </c>
      <c r="D49" s="31" t="s">
        <v>77</v>
      </c>
      <c r="E49" s="91"/>
      <c r="F49" s="91"/>
      <c r="G49" s="91"/>
      <c r="H49" s="128"/>
      <c r="I49" s="14">
        <v>2</v>
      </c>
      <c r="J49" s="59">
        <f t="shared" si="6"/>
        <v>0</v>
      </c>
      <c r="K49" s="57">
        <f t="shared" si="7"/>
        <v>2</v>
      </c>
      <c r="L49" s="13" t="s">
        <v>27</v>
      </c>
      <c r="M49" s="13" t="s">
        <v>27</v>
      </c>
      <c r="N49" s="13" t="s">
        <v>27</v>
      </c>
      <c r="O49" s="13" t="s">
        <v>27</v>
      </c>
      <c r="P49" s="13" t="s">
        <v>27</v>
      </c>
      <c r="Q49" s="13" t="s">
        <v>27</v>
      </c>
      <c r="R49" s="13"/>
    </row>
    <row r="50" spans="1:18" ht="15" customHeight="1">
      <c r="A50" s="247"/>
      <c r="B50" s="243" t="s">
        <v>78</v>
      </c>
      <c r="C50" s="267">
        <v>33</v>
      </c>
      <c r="D50" s="236" t="s">
        <v>79</v>
      </c>
      <c r="E50" s="200"/>
      <c r="F50" s="200"/>
      <c r="G50" s="200"/>
      <c r="H50" s="202"/>
      <c r="I50" s="175">
        <v>1</v>
      </c>
      <c r="J50" s="175">
        <f t="shared" si="6"/>
        <v>0</v>
      </c>
      <c r="K50" s="168">
        <f t="shared" si="7"/>
        <v>1</v>
      </c>
      <c r="L50" s="168" t="s">
        <v>27</v>
      </c>
      <c r="M50" s="168" t="s">
        <v>27</v>
      </c>
      <c r="N50" s="168" t="s">
        <v>27</v>
      </c>
      <c r="O50" s="168" t="s">
        <v>27</v>
      </c>
      <c r="P50" s="168" t="s">
        <v>27</v>
      </c>
      <c r="Q50" s="168" t="s">
        <v>27</v>
      </c>
      <c r="R50" s="168"/>
    </row>
    <row r="51" spans="1:18" ht="15.75" customHeight="1" thickBot="1">
      <c r="A51" s="248"/>
      <c r="B51" s="242"/>
      <c r="C51" s="268"/>
      <c r="D51" s="244"/>
      <c r="E51" s="201"/>
      <c r="F51" s="201"/>
      <c r="G51" s="201"/>
      <c r="H51" s="203"/>
      <c r="I51" s="176"/>
      <c r="J51" s="177">
        <f t="shared" si="6"/>
        <v>0</v>
      </c>
      <c r="K51" s="169">
        <f t="shared" si="7"/>
        <v>0</v>
      </c>
      <c r="L51" s="169"/>
      <c r="M51" s="169"/>
      <c r="N51" s="169"/>
      <c r="O51" s="169"/>
      <c r="P51" s="169"/>
      <c r="Q51" s="169"/>
      <c r="R51" s="169"/>
    </row>
    <row r="52" spans="1:18" ht="15" thickBot="1">
      <c r="A52" s="148" t="s">
        <v>80</v>
      </c>
      <c r="B52" s="149"/>
      <c r="C52" s="149"/>
      <c r="D52" s="149"/>
      <c r="E52" s="149"/>
      <c r="F52" s="149"/>
      <c r="G52" s="149"/>
      <c r="H52" s="150"/>
      <c r="I52" s="227">
        <f>SUM(J47:J51)</f>
        <v>0</v>
      </c>
      <c r="J52" s="228"/>
      <c r="K52" s="228"/>
      <c r="L52" s="228"/>
      <c r="M52" s="228"/>
      <c r="N52" s="228"/>
      <c r="O52" s="228"/>
      <c r="P52" s="228"/>
      <c r="Q52" s="228"/>
      <c r="R52" s="229"/>
    </row>
    <row r="53" spans="1:18" ht="15" thickBot="1">
      <c r="A53" s="148" t="s">
        <v>81</v>
      </c>
      <c r="B53" s="149"/>
      <c r="C53" s="149"/>
      <c r="D53" s="149"/>
      <c r="E53" s="149"/>
      <c r="F53" s="149"/>
      <c r="G53" s="149"/>
      <c r="H53" s="150"/>
      <c r="I53" s="227">
        <f>SUM(K47:K51)</f>
        <v>8</v>
      </c>
      <c r="J53" s="228"/>
      <c r="K53" s="228"/>
      <c r="L53" s="228"/>
      <c r="M53" s="228"/>
      <c r="N53" s="228"/>
      <c r="O53" s="228"/>
      <c r="P53" s="228"/>
      <c r="Q53" s="228"/>
      <c r="R53" s="229"/>
    </row>
    <row r="54" spans="1:18" ht="14.5">
      <c r="A54" s="181" t="s">
        <v>6</v>
      </c>
      <c r="B54" s="181" t="s">
        <v>7</v>
      </c>
      <c r="C54" s="162" t="s">
        <v>8</v>
      </c>
      <c r="D54" s="164"/>
      <c r="E54" s="162" t="s">
        <v>9</v>
      </c>
      <c r="F54" s="163"/>
      <c r="G54" s="164"/>
      <c r="H54" s="181" t="s">
        <v>10</v>
      </c>
      <c r="I54" s="178" t="s">
        <v>11</v>
      </c>
      <c r="J54" s="178" t="s">
        <v>12</v>
      </c>
      <c r="K54" s="178" t="s">
        <v>13</v>
      </c>
      <c r="L54" s="156" t="s">
        <v>14</v>
      </c>
      <c r="M54" s="157"/>
      <c r="N54" s="157"/>
      <c r="O54" s="157"/>
      <c r="P54" s="157"/>
      <c r="Q54" s="158"/>
      <c r="R54" s="178" t="s">
        <v>15</v>
      </c>
    </row>
    <row r="55" spans="1:18" ht="15" thickBot="1">
      <c r="A55" s="182"/>
      <c r="B55" s="182"/>
      <c r="C55" s="184"/>
      <c r="D55" s="185"/>
      <c r="E55" s="165"/>
      <c r="F55" s="166"/>
      <c r="G55" s="167"/>
      <c r="H55" s="182"/>
      <c r="I55" s="179"/>
      <c r="J55" s="179"/>
      <c r="K55" s="179"/>
      <c r="L55" s="159"/>
      <c r="M55" s="160"/>
      <c r="N55" s="160"/>
      <c r="O55" s="160"/>
      <c r="P55" s="160"/>
      <c r="Q55" s="161"/>
      <c r="R55" s="179"/>
    </row>
    <row r="56" spans="1:18" ht="21.5" thickTop="1" thickBot="1">
      <c r="A56" s="183"/>
      <c r="B56" s="183"/>
      <c r="C56" s="165"/>
      <c r="D56" s="167"/>
      <c r="E56" s="12" t="s">
        <v>16</v>
      </c>
      <c r="F56" s="12" t="s">
        <v>17</v>
      </c>
      <c r="G56" s="12" t="s">
        <v>18</v>
      </c>
      <c r="H56" s="183"/>
      <c r="I56" s="180"/>
      <c r="J56" s="180"/>
      <c r="K56" s="180"/>
      <c r="L56" s="11" t="s">
        <v>19</v>
      </c>
      <c r="M56" s="11" t="s">
        <v>20</v>
      </c>
      <c r="N56" s="11" t="s">
        <v>21</v>
      </c>
      <c r="O56" s="11" t="s">
        <v>22</v>
      </c>
      <c r="P56" s="11" t="s">
        <v>23</v>
      </c>
      <c r="Q56" s="11" t="s">
        <v>24</v>
      </c>
      <c r="R56" s="180"/>
    </row>
    <row r="57" spans="1:18" ht="15.75" customHeight="1" thickTop="1">
      <c r="A57" s="220" t="s">
        <v>82</v>
      </c>
      <c r="B57" s="249" t="s">
        <v>83</v>
      </c>
      <c r="C57" s="208">
        <v>34</v>
      </c>
      <c r="D57" s="210" t="s">
        <v>84</v>
      </c>
      <c r="E57" s="222"/>
      <c r="F57" s="222"/>
      <c r="G57" s="222"/>
      <c r="H57" s="212"/>
      <c r="I57" s="197">
        <v>3</v>
      </c>
      <c r="J57" s="197">
        <f t="shared" ref="J57:J59" si="8">IF(AND(F57=1,E57&lt;1,G57&lt;1),I57,0)</f>
        <v>0</v>
      </c>
      <c r="K57" s="170">
        <f t="shared" ref="K57:K59" si="9">IF(E57=1,0,I57)</f>
        <v>3</v>
      </c>
      <c r="L57" s="170" t="s">
        <v>27</v>
      </c>
      <c r="M57" s="170" t="s">
        <v>27</v>
      </c>
      <c r="N57" s="170" t="s">
        <v>27</v>
      </c>
      <c r="O57" s="170" t="s">
        <v>27</v>
      </c>
      <c r="P57" s="170" t="s">
        <v>27</v>
      </c>
      <c r="Q57" s="170" t="s">
        <v>27</v>
      </c>
      <c r="R57" s="204" t="s">
        <v>27</v>
      </c>
    </row>
    <row r="58" spans="1:18" ht="29.5" customHeight="1" thickBot="1">
      <c r="A58" s="241"/>
      <c r="B58" s="250"/>
      <c r="C58" s="209"/>
      <c r="D58" s="211"/>
      <c r="E58" s="223"/>
      <c r="F58" s="223"/>
      <c r="G58" s="223"/>
      <c r="H58" s="213"/>
      <c r="I58" s="198"/>
      <c r="J58" s="199">
        <f t="shared" si="8"/>
        <v>0</v>
      </c>
      <c r="K58" s="171">
        <f t="shared" si="9"/>
        <v>0</v>
      </c>
      <c r="L58" s="171"/>
      <c r="M58" s="171"/>
      <c r="N58" s="171"/>
      <c r="O58" s="171"/>
      <c r="P58" s="171"/>
      <c r="Q58" s="171"/>
      <c r="R58" s="205"/>
    </row>
    <row r="59" spans="1:18" ht="93.5" thickBot="1">
      <c r="A59" s="245"/>
      <c r="B59" s="46" t="s">
        <v>85</v>
      </c>
      <c r="C59" s="37">
        <v>35</v>
      </c>
      <c r="D59" s="23" t="s">
        <v>86</v>
      </c>
      <c r="E59" s="91"/>
      <c r="F59" s="91"/>
      <c r="G59" s="91"/>
      <c r="H59" s="139"/>
      <c r="I59" s="14">
        <v>2</v>
      </c>
      <c r="J59" s="59">
        <f t="shared" si="8"/>
        <v>0</v>
      </c>
      <c r="K59" s="57">
        <f t="shared" si="9"/>
        <v>2</v>
      </c>
      <c r="L59" s="13" t="s">
        <v>27</v>
      </c>
      <c r="M59" s="13" t="s">
        <v>27</v>
      </c>
      <c r="N59" s="13" t="s">
        <v>27</v>
      </c>
      <c r="O59" s="13" t="s">
        <v>27</v>
      </c>
      <c r="P59" s="13" t="s">
        <v>27</v>
      </c>
      <c r="Q59" s="13" t="s">
        <v>27</v>
      </c>
      <c r="R59" s="13"/>
    </row>
    <row r="60" spans="1:18" ht="15" thickBot="1">
      <c r="A60" s="148" t="s">
        <v>87</v>
      </c>
      <c r="B60" s="149"/>
      <c r="C60" s="149"/>
      <c r="D60" s="149"/>
      <c r="E60" s="149"/>
      <c r="F60" s="149"/>
      <c r="G60" s="149"/>
      <c r="H60" s="150"/>
      <c r="I60" s="227">
        <f>SUM(J57:J59)</f>
        <v>0</v>
      </c>
      <c r="J60" s="228"/>
      <c r="K60" s="228"/>
      <c r="L60" s="228"/>
      <c r="M60" s="228"/>
      <c r="N60" s="228"/>
      <c r="O60" s="228"/>
      <c r="P60" s="228"/>
      <c r="Q60" s="228"/>
      <c r="R60" s="229"/>
    </row>
    <row r="61" spans="1:18" ht="15" thickBot="1">
      <c r="A61" s="148" t="s">
        <v>88</v>
      </c>
      <c r="B61" s="149"/>
      <c r="C61" s="149"/>
      <c r="D61" s="149"/>
      <c r="E61" s="149"/>
      <c r="F61" s="149"/>
      <c r="G61" s="149"/>
      <c r="H61" s="150"/>
      <c r="I61" s="227">
        <f>SUM(K57:K59)</f>
        <v>5</v>
      </c>
      <c r="J61" s="228"/>
      <c r="K61" s="228"/>
      <c r="L61" s="228"/>
      <c r="M61" s="228"/>
      <c r="N61" s="228"/>
      <c r="O61" s="228"/>
      <c r="P61" s="228"/>
      <c r="Q61" s="228"/>
      <c r="R61" s="229"/>
    </row>
    <row r="62" spans="1:18" ht="29.5" thickBot="1">
      <c r="A62" s="186" t="s">
        <v>89</v>
      </c>
      <c r="B62" s="189" t="s">
        <v>90</v>
      </c>
      <c r="C62" s="131">
        <v>36</v>
      </c>
      <c r="D62" s="71" t="s">
        <v>91</v>
      </c>
      <c r="E62" s="89"/>
      <c r="F62" s="89"/>
      <c r="G62" s="89"/>
      <c r="H62" s="143"/>
      <c r="I62" s="63">
        <v>1</v>
      </c>
      <c r="J62" s="78">
        <f t="shared" ref="J62:J65" si="10">IF(AND(F62=1,E62&lt;1,G62&lt;1),I62,0)</f>
        <v>0</v>
      </c>
      <c r="K62" s="86">
        <f t="shared" ref="K62:K65" si="11">IF(E62=1,0,I62)</f>
        <v>1</v>
      </c>
      <c r="L62" s="62" t="s">
        <v>27</v>
      </c>
      <c r="M62" s="62" t="s">
        <v>27</v>
      </c>
      <c r="N62" s="62" t="s">
        <v>27</v>
      </c>
      <c r="O62" s="62" t="s">
        <v>27</v>
      </c>
      <c r="P62" s="62" t="s">
        <v>27</v>
      </c>
      <c r="Q62" s="62" t="s">
        <v>27</v>
      </c>
      <c r="R62" s="62" t="s">
        <v>27</v>
      </c>
    </row>
    <row r="63" spans="1:18" ht="15" thickBot="1">
      <c r="A63" s="187"/>
      <c r="B63" s="190"/>
      <c r="C63" s="132">
        <v>37</v>
      </c>
      <c r="D63" s="51" t="s">
        <v>92</v>
      </c>
      <c r="E63" s="99"/>
      <c r="F63" s="99"/>
      <c r="G63" s="99"/>
      <c r="H63" s="144"/>
      <c r="I63" s="59">
        <v>1</v>
      </c>
      <c r="J63" s="59">
        <f t="shared" si="10"/>
        <v>0</v>
      </c>
      <c r="K63" s="57">
        <f t="shared" si="11"/>
        <v>1</v>
      </c>
      <c r="L63" s="13" t="s">
        <v>27</v>
      </c>
      <c r="M63" s="13" t="s">
        <v>27</v>
      </c>
      <c r="N63" s="13" t="s">
        <v>27</v>
      </c>
      <c r="O63" s="13" t="s">
        <v>27</v>
      </c>
      <c r="P63" s="13" t="s">
        <v>27</v>
      </c>
      <c r="Q63" s="13" t="s">
        <v>27</v>
      </c>
      <c r="R63" s="13"/>
    </row>
    <row r="64" spans="1:18" ht="15" thickBot="1">
      <c r="A64" s="187"/>
      <c r="B64" s="190"/>
      <c r="C64" s="132">
        <v>38</v>
      </c>
      <c r="D64" s="51" t="s">
        <v>93</v>
      </c>
      <c r="E64" s="99"/>
      <c r="F64" s="99"/>
      <c r="G64" s="99"/>
      <c r="H64" s="144"/>
      <c r="I64" s="56">
        <v>1</v>
      </c>
      <c r="J64" s="59">
        <f t="shared" si="10"/>
        <v>0</v>
      </c>
      <c r="K64" s="57">
        <f t="shared" si="11"/>
        <v>1</v>
      </c>
      <c r="L64" s="13" t="s">
        <v>27</v>
      </c>
      <c r="M64" s="13" t="s">
        <v>27</v>
      </c>
      <c r="N64" s="13" t="s">
        <v>27</v>
      </c>
      <c r="O64" s="13" t="s">
        <v>27</v>
      </c>
      <c r="P64" s="13" t="s">
        <v>27</v>
      </c>
      <c r="Q64" s="13" t="s">
        <v>27</v>
      </c>
      <c r="R64" s="13"/>
    </row>
    <row r="65" spans="1:18" ht="15" thickBot="1">
      <c r="A65" s="188"/>
      <c r="B65" s="191"/>
      <c r="C65" s="133">
        <v>39</v>
      </c>
      <c r="D65" s="26" t="s">
        <v>94</v>
      </c>
      <c r="E65" s="99"/>
      <c r="F65" s="99"/>
      <c r="G65" s="99"/>
      <c r="H65" s="145"/>
      <c r="I65" s="56">
        <v>1</v>
      </c>
      <c r="J65" s="59">
        <f t="shared" si="10"/>
        <v>0</v>
      </c>
      <c r="K65" s="57">
        <f t="shared" si="11"/>
        <v>1</v>
      </c>
      <c r="L65" s="13" t="s">
        <v>27</v>
      </c>
      <c r="M65" s="13" t="s">
        <v>27</v>
      </c>
      <c r="N65" s="13" t="s">
        <v>27</v>
      </c>
      <c r="O65" s="13" t="s">
        <v>27</v>
      </c>
      <c r="P65" s="13" t="s">
        <v>27</v>
      </c>
      <c r="Q65" s="13" t="s">
        <v>27</v>
      </c>
      <c r="R65" s="13"/>
    </row>
    <row r="66" spans="1:18" ht="15" thickBot="1">
      <c r="A66" s="148" t="s">
        <v>95</v>
      </c>
      <c r="B66" s="149"/>
      <c r="C66" s="149"/>
      <c r="D66" s="149"/>
      <c r="E66" s="149"/>
      <c r="F66" s="149"/>
      <c r="G66" s="149"/>
      <c r="H66" s="150"/>
      <c r="I66" s="264">
        <f>SUM(J62:J65)</f>
        <v>0</v>
      </c>
      <c r="J66" s="225"/>
      <c r="K66" s="225"/>
      <c r="L66" s="225"/>
      <c r="M66" s="225"/>
      <c r="N66" s="225"/>
      <c r="O66" s="225"/>
      <c r="P66" s="225"/>
      <c r="Q66" s="225"/>
      <c r="R66" s="226"/>
    </row>
    <row r="67" spans="1:18" ht="15" thickBot="1">
      <c r="A67" s="148" t="s">
        <v>96</v>
      </c>
      <c r="B67" s="149"/>
      <c r="C67" s="149"/>
      <c r="D67" s="149"/>
      <c r="E67" s="149"/>
      <c r="F67" s="149"/>
      <c r="G67" s="149"/>
      <c r="H67" s="150"/>
      <c r="I67" s="266">
        <f>SUM(K62:K65)</f>
        <v>4</v>
      </c>
      <c r="J67" s="262"/>
      <c r="K67" s="262"/>
      <c r="L67" s="262"/>
      <c r="M67" s="262"/>
      <c r="N67" s="262"/>
      <c r="O67" s="262"/>
      <c r="P67" s="262"/>
      <c r="Q67" s="262"/>
      <c r="R67" s="263"/>
    </row>
    <row r="68" spans="1:18" ht="15" thickBot="1">
      <c r="A68" s="220" t="s">
        <v>97</v>
      </c>
      <c r="B68" s="47">
        <v>7.1</v>
      </c>
      <c r="C68" s="38">
        <v>40</v>
      </c>
      <c r="D68" s="72" t="s">
        <v>98</v>
      </c>
      <c r="E68" s="89"/>
      <c r="F68" s="89"/>
      <c r="G68" s="89"/>
      <c r="H68" s="146"/>
      <c r="I68" s="63">
        <v>3</v>
      </c>
      <c r="J68" s="78">
        <f t="shared" ref="J68:J69" si="12">IF(AND(F68=1,E68&lt;1,G68&lt;1),I68,0)</f>
        <v>0</v>
      </c>
      <c r="K68" s="86">
        <f t="shared" ref="K68:K69" si="13">IF(E68=1,0,I68)</f>
        <v>3</v>
      </c>
      <c r="L68" s="62" t="s">
        <v>27</v>
      </c>
      <c r="M68" s="62" t="s">
        <v>27</v>
      </c>
      <c r="N68" s="62" t="s">
        <v>27</v>
      </c>
      <c r="O68" s="62" t="s">
        <v>27</v>
      </c>
      <c r="P68" s="62" t="s">
        <v>27</v>
      </c>
      <c r="Q68" s="62" t="s">
        <v>27</v>
      </c>
      <c r="R68" s="62" t="s">
        <v>27</v>
      </c>
    </row>
    <row r="69" spans="1:18" ht="29.5" thickBot="1">
      <c r="A69" s="241"/>
      <c r="B69" s="43" t="s">
        <v>99</v>
      </c>
      <c r="C69" s="38">
        <v>41</v>
      </c>
      <c r="D69" s="24" t="s">
        <v>100</v>
      </c>
      <c r="E69" s="90"/>
      <c r="F69" s="90"/>
      <c r="G69" s="90"/>
      <c r="H69" s="137"/>
      <c r="I69" s="10">
        <v>3</v>
      </c>
      <c r="J69" s="77">
        <f t="shared" si="12"/>
        <v>0</v>
      </c>
      <c r="K69" s="103">
        <f t="shared" si="13"/>
        <v>3</v>
      </c>
      <c r="L69" s="15" t="s">
        <v>27</v>
      </c>
      <c r="M69" s="15" t="s">
        <v>27</v>
      </c>
      <c r="N69" s="15" t="s">
        <v>27</v>
      </c>
      <c r="O69" s="15" t="s">
        <v>27</v>
      </c>
      <c r="P69" s="15" t="s">
        <v>27</v>
      </c>
      <c r="Q69" s="15" t="s">
        <v>27</v>
      </c>
      <c r="R69" s="15"/>
    </row>
    <row r="70" spans="1:18" ht="15" thickBot="1">
      <c r="A70" s="148" t="s">
        <v>101</v>
      </c>
      <c r="B70" s="149"/>
      <c r="C70" s="149"/>
      <c r="D70" s="149"/>
      <c r="E70" s="149"/>
      <c r="F70" s="149"/>
      <c r="G70" s="149"/>
      <c r="H70" s="150"/>
      <c r="I70" s="261">
        <f>SUM(J68:J69)</f>
        <v>0</v>
      </c>
      <c r="J70" s="262"/>
      <c r="K70" s="262"/>
      <c r="L70" s="262"/>
      <c r="M70" s="262"/>
      <c r="N70" s="262"/>
      <c r="O70" s="262"/>
      <c r="P70" s="262"/>
      <c r="Q70" s="262"/>
      <c r="R70" s="263"/>
    </row>
    <row r="71" spans="1:18" ht="15" thickBot="1">
      <c r="A71" s="148" t="s">
        <v>102</v>
      </c>
      <c r="B71" s="149"/>
      <c r="C71" s="149"/>
      <c r="D71" s="149"/>
      <c r="E71" s="149"/>
      <c r="F71" s="149"/>
      <c r="G71" s="149"/>
      <c r="H71" s="150"/>
      <c r="I71" s="264">
        <f>SUM(K68:K69)</f>
        <v>6</v>
      </c>
      <c r="J71" s="225"/>
      <c r="K71" s="225"/>
      <c r="L71" s="225"/>
      <c r="M71" s="225"/>
      <c r="N71" s="225"/>
      <c r="O71" s="225"/>
      <c r="P71" s="225"/>
      <c r="Q71" s="225"/>
      <c r="R71" s="226"/>
    </row>
    <row r="72" spans="1:18" ht="44" thickBot="1">
      <c r="A72" s="220" t="s">
        <v>103</v>
      </c>
      <c r="B72" s="105" t="s">
        <v>104</v>
      </c>
      <c r="C72" s="122">
        <v>42</v>
      </c>
      <c r="D72" s="39" t="s">
        <v>105</v>
      </c>
      <c r="E72" s="104"/>
      <c r="F72" s="104"/>
      <c r="G72" s="104"/>
      <c r="H72" s="147"/>
      <c r="I72" s="108">
        <v>3</v>
      </c>
      <c r="J72" s="108">
        <f t="shared" ref="J72:J76" si="14">IF(AND(F72=1,E72&lt;1,G72&lt;1),I72,0)</f>
        <v>0</v>
      </c>
      <c r="K72" s="102">
        <f t="shared" ref="K72:K76" si="15">IF(E72=1,0,I72)</f>
        <v>3</v>
      </c>
      <c r="L72" s="102" t="s">
        <v>27</v>
      </c>
      <c r="M72" s="102" t="s">
        <v>27</v>
      </c>
      <c r="N72" s="102" t="s">
        <v>27</v>
      </c>
      <c r="O72" s="102" t="s">
        <v>27</v>
      </c>
      <c r="P72" s="102" t="s">
        <v>27</v>
      </c>
      <c r="Q72" s="102" t="s">
        <v>27</v>
      </c>
      <c r="R72" s="102"/>
    </row>
    <row r="73" spans="1:18" ht="44" thickBot="1">
      <c r="A73" s="221"/>
      <c r="B73" s="48" t="s">
        <v>106</v>
      </c>
      <c r="C73" s="122">
        <v>43</v>
      </c>
      <c r="D73" s="70" t="s">
        <v>107</v>
      </c>
      <c r="E73" s="106"/>
      <c r="F73" s="106"/>
      <c r="G73" s="106"/>
      <c r="H73" s="134"/>
      <c r="I73" s="107">
        <v>3</v>
      </c>
      <c r="J73" s="107">
        <f t="shared" si="14"/>
        <v>0</v>
      </c>
      <c r="K73" s="100">
        <f t="shared" si="15"/>
        <v>3</v>
      </c>
      <c r="L73" s="100" t="s">
        <v>27</v>
      </c>
      <c r="M73" s="100" t="s">
        <v>27</v>
      </c>
      <c r="N73" s="100" t="s">
        <v>27</v>
      </c>
      <c r="O73" s="100" t="s">
        <v>27</v>
      </c>
      <c r="P73" s="100" t="s">
        <v>27</v>
      </c>
      <c r="Q73" s="100" t="s">
        <v>27</v>
      </c>
      <c r="R73" s="100" t="s">
        <v>27</v>
      </c>
    </row>
    <row r="74" spans="1:18" ht="14.5">
      <c r="A74" s="221"/>
      <c r="B74" s="242" t="s">
        <v>108</v>
      </c>
      <c r="C74" s="206">
        <v>44</v>
      </c>
      <c r="D74" s="236" t="s">
        <v>109</v>
      </c>
      <c r="E74" s="200"/>
      <c r="F74" s="200"/>
      <c r="G74" s="200"/>
      <c r="H74" s="239"/>
      <c r="I74" s="175">
        <v>3</v>
      </c>
      <c r="J74" s="175">
        <f t="shared" si="14"/>
        <v>0</v>
      </c>
      <c r="K74" s="168">
        <f t="shared" si="15"/>
        <v>3</v>
      </c>
      <c r="L74" s="168" t="s">
        <v>27</v>
      </c>
      <c r="M74" s="168" t="s">
        <v>27</v>
      </c>
      <c r="N74" s="168" t="s">
        <v>27</v>
      </c>
      <c r="O74" s="168" t="s">
        <v>27</v>
      </c>
      <c r="P74" s="168" t="s">
        <v>27</v>
      </c>
      <c r="Q74" s="168" t="s">
        <v>27</v>
      </c>
      <c r="R74" s="168"/>
    </row>
    <row r="75" spans="1:18" ht="15" thickBot="1">
      <c r="A75" s="221"/>
      <c r="B75" s="242"/>
      <c r="C75" s="207"/>
      <c r="D75" s="237"/>
      <c r="E75" s="238"/>
      <c r="F75" s="238"/>
      <c r="G75" s="238"/>
      <c r="H75" s="240"/>
      <c r="I75" s="176"/>
      <c r="J75" s="177">
        <f t="shared" si="14"/>
        <v>0</v>
      </c>
      <c r="K75" s="169">
        <f t="shared" si="15"/>
        <v>0</v>
      </c>
      <c r="L75" s="169"/>
      <c r="M75" s="169"/>
      <c r="N75" s="169"/>
      <c r="O75" s="169"/>
      <c r="P75" s="169"/>
      <c r="Q75" s="169"/>
      <c r="R75" s="169"/>
    </row>
    <row r="76" spans="1:18" ht="44" thickBot="1">
      <c r="A76" s="221"/>
      <c r="B76" s="242"/>
      <c r="C76" s="49">
        <v>45</v>
      </c>
      <c r="D76" s="31" t="s">
        <v>110</v>
      </c>
      <c r="E76" s="88"/>
      <c r="F76" s="88"/>
      <c r="G76" s="88"/>
      <c r="H76" s="141"/>
      <c r="I76" s="33">
        <v>3</v>
      </c>
      <c r="J76" s="59">
        <f t="shared" si="14"/>
        <v>0</v>
      </c>
      <c r="K76" s="57">
        <f t="shared" si="15"/>
        <v>3</v>
      </c>
      <c r="L76" s="13" t="s">
        <v>27</v>
      </c>
      <c r="M76" s="13" t="s">
        <v>27</v>
      </c>
      <c r="N76" s="13" t="s">
        <v>27</v>
      </c>
      <c r="O76" s="13" t="s">
        <v>27</v>
      </c>
      <c r="P76" s="13" t="s">
        <v>27</v>
      </c>
      <c r="Q76" s="13" t="s">
        <v>27</v>
      </c>
      <c r="R76" s="13"/>
    </row>
    <row r="77" spans="1:18" ht="16.5" customHeight="1" thickBot="1">
      <c r="A77" s="148" t="s">
        <v>111</v>
      </c>
      <c r="B77" s="149"/>
      <c r="C77" s="149"/>
      <c r="D77" s="149"/>
      <c r="E77" s="149"/>
      <c r="F77" s="149"/>
      <c r="G77" s="149"/>
      <c r="H77" s="150"/>
      <c r="I77" s="224">
        <f>SUM(J72:J76)</f>
        <v>0</v>
      </c>
      <c r="J77" s="225"/>
      <c r="K77" s="225"/>
      <c r="L77" s="225"/>
      <c r="M77" s="225"/>
      <c r="N77" s="225"/>
      <c r="O77" s="225"/>
      <c r="P77" s="225"/>
      <c r="Q77" s="225"/>
      <c r="R77" s="226"/>
    </row>
    <row r="78" spans="1:18" ht="19.5" customHeight="1" thickBot="1">
      <c r="A78" s="148" t="s">
        <v>112</v>
      </c>
      <c r="B78" s="149"/>
      <c r="C78" s="149"/>
      <c r="D78" s="149"/>
      <c r="E78" s="149"/>
      <c r="F78" s="149"/>
      <c r="G78" s="149"/>
      <c r="H78" s="150"/>
      <c r="I78" s="227">
        <f>SUM(K72:K76)</f>
        <v>12</v>
      </c>
      <c r="J78" s="228"/>
      <c r="K78" s="228"/>
      <c r="L78" s="228"/>
      <c r="M78" s="228"/>
      <c r="N78" s="228"/>
      <c r="O78" s="228"/>
      <c r="P78" s="228"/>
      <c r="Q78" s="228"/>
      <c r="R78" s="229"/>
    </row>
    <row r="79" spans="1:18" ht="30" customHeight="1" thickBot="1">
      <c r="A79" s="230" t="s">
        <v>113</v>
      </c>
      <c r="B79" s="231"/>
      <c r="C79" s="231"/>
      <c r="D79" s="231"/>
      <c r="E79" s="231"/>
      <c r="F79" s="231"/>
      <c r="G79" s="231"/>
      <c r="H79" s="232"/>
      <c r="I79" s="172">
        <f>SUM(I27+I42+I46+I53+I61+I67+I71+I78)</f>
        <v>100</v>
      </c>
      <c r="J79" s="173"/>
      <c r="K79" s="173"/>
      <c r="L79" s="173"/>
      <c r="M79" s="173"/>
      <c r="N79" s="173"/>
      <c r="O79" s="173"/>
      <c r="P79" s="173"/>
      <c r="Q79" s="173"/>
      <c r="R79" s="174"/>
    </row>
    <row r="80" spans="1:18" ht="30" customHeight="1" thickBot="1">
      <c r="A80" s="233" t="s">
        <v>114</v>
      </c>
      <c r="B80" s="234"/>
      <c r="C80" s="234"/>
      <c r="D80" s="234"/>
      <c r="E80" s="234"/>
      <c r="F80" s="234"/>
      <c r="G80" s="234"/>
      <c r="H80" s="235"/>
      <c r="I80" s="217">
        <f>I77+I70+I66+I60+I52+I45+I41+I26</f>
        <v>0</v>
      </c>
      <c r="J80" s="218"/>
      <c r="K80" s="218"/>
      <c r="L80" s="218"/>
      <c r="M80" s="218"/>
      <c r="N80" s="218"/>
      <c r="O80" s="218"/>
      <c r="P80" s="218"/>
      <c r="Q80" s="218"/>
      <c r="R80" s="219"/>
    </row>
    <row r="81" spans="1:18" ht="30" customHeight="1" thickBot="1">
      <c r="A81" s="269" t="s">
        <v>115</v>
      </c>
      <c r="B81" s="270"/>
      <c r="C81" s="270"/>
      <c r="D81" s="270"/>
      <c r="E81" s="270"/>
      <c r="F81" s="270"/>
      <c r="G81" s="270"/>
      <c r="H81" s="271"/>
      <c r="I81" s="172">
        <f>ABS(0.7*I79)</f>
        <v>70</v>
      </c>
      <c r="J81" s="173"/>
      <c r="K81" s="173"/>
      <c r="L81" s="173"/>
      <c r="M81" s="173"/>
      <c r="N81" s="173"/>
      <c r="O81" s="173"/>
      <c r="P81" s="173"/>
      <c r="Q81" s="173"/>
      <c r="R81" s="174"/>
    </row>
    <row r="82" spans="1:18" ht="30" customHeight="1" thickBot="1">
      <c r="A82" s="192" t="s">
        <v>116</v>
      </c>
      <c r="B82" s="193"/>
      <c r="C82" s="193"/>
      <c r="D82" s="193"/>
      <c r="E82" s="193"/>
      <c r="F82" s="193"/>
      <c r="G82" s="193"/>
      <c r="H82" s="194"/>
      <c r="I82" s="195">
        <f>(I80/I79)</f>
        <v>0</v>
      </c>
      <c r="J82" s="196"/>
      <c r="K82" s="196"/>
      <c r="L82" s="196"/>
      <c r="M82" s="196"/>
      <c r="N82" s="196"/>
      <c r="O82" s="196"/>
      <c r="P82" s="196"/>
      <c r="Q82" s="196"/>
      <c r="R82" s="196"/>
    </row>
    <row r="83" spans="1:18" ht="30" customHeight="1" thickBot="1">
      <c r="C83" s="21"/>
    </row>
    <row r="84" spans="1:18" ht="30" customHeight="1">
      <c r="A84" s="281"/>
      <c r="B84" s="281" t="s">
        <v>134</v>
      </c>
      <c r="C84" s="282"/>
    </row>
    <row r="85" spans="1:18" ht="30" customHeight="1">
      <c r="A85" s="155"/>
      <c r="B85" s="155"/>
      <c r="C85" s="60"/>
      <c r="D85"/>
    </row>
    <row r="86" spans="1:18" ht="30" customHeight="1">
      <c r="A86" s="87"/>
      <c r="C86" s="60"/>
      <c r="D86"/>
    </row>
    <row r="87" spans="1:18" ht="30" customHeight="1">
      <c r="C87" s="60"/>
      <c r="D87"/>
      <c r="O87" s="7"/>
    </row>
    <row r="88" spans="1:18" ht="30" customHeight="1">
      <c r="A88" s="6"/>
    </row>
    <row r="89" spans="1:18" ht="30" customHeight="1">
      <c r="A89" s="6"/>
      <c r="D89" s="87"/>
    </row>
    <row r="90" spans="1:18" ht="30" customHeight="1">
      <c r="A90" s="6"/>
    </row>
  </sheetData>
  <sheetProtection selectLockedCells="1"/>
  <mergeCells count="139">
    <mergeCell ref="A81:H81"/>
    <mergeCell ref="I79:R79"/>
    <mergeCell ref="A5:R5"/>
    <mergeCell ref="A4:R4"/>
    <mergeCell ref="I27:R27"/>
    <mergeCell ref="I26:R26"/>
    <mergeCell ref="I42:R42"/>
    <mergeCell ref="I41:R41"/>
    <mergeCell ref="J6:J8"/>
    <mergeCell ref="I6:I8"/>
    <mergeCell ref="K6:K8"/>
    <mergeCell ref="A28:A30"/>
    <mergeCell ref="B28:B30"/>
    <mergeCell ref="C28:D30"/>
    <mergeCell ref="E28:G29"/>
    <mergeCell ref="H28:H30"/>
    <mergeCell ref="I28:I30"/>
    <mergeCell ref="J28:J30"/>
    <mergeCell ref="K28:K30"/>
    <mergeCell ref="L28:Q29"/>
    <mergeCell ref="A53:H53"/>
    <mergeCell ref="A77:H77"/>
    <mergeCell ref="B3:R3"/>
    <mergeCell ref="B2:R2"/>
    <mergeCell ref="B1:G1"/>
    <mergeCell ref="I1:R1"/>
    <mergeCell ref="K50:K51"/>
    <mergeCell ref="K57:K58"/>
    <mergeCell ref="K74:K75"/>
    <mergeCell ref="I70:R70"/>
    <mergeCell ref="I71:R71"/>
    <mergeCell ref="R28:R30"/>
    <mergeCell ref="B11:B12"/>
    <mergeCell ref="I45:R45"/>
    <mergeCell ref="I46:R46"/>
    <mergeCell ref="I52:R52"/>
    <mergeCell ref="I53:R53"/>
    <mergeCell ref="I61:R61"/>
    <mergeCell ref="I60:R60"/>
    <mergeCell ref="I66:R66"/>
    <mergeCell ref="I67:R67"/>
    <mergeCell ref="B54:B56"/>
    <mergeCell ref="C54:D56"/>
    <mergeCell ref="E54:G55"/>
    <mergeCell ref="H54:H56"/>
    <mergeCell ref="C50:C51"/>
    <mergeCell ref="B50:B51"/>
    <mergeCell ref="D50:D51"/>
    <mergeCell ref="A52:H52"/>
    <mergeCell ref="A54:A56"/>
    <mergeCell ref="A61:H61"/>
    <mergeCell ref="A60:H60"/>
    <mergeCell ref="A57:A59"/>
    <mergeCell ref="A67:H67"/>
    <mergeCell ref="E57:E58"/>
    <mergeCell ref="A47:A51"/>
    <mergeCell ref="B57:B58"/>
    <mergeCell ref="O57:O58"/>
    <mergeCell ref="P57:P58"/>
    <mergeCell ref="L74:L75"/>
    <mergeCell ref="D74:D75"/>
    <mergeCell ref="E74:E75"/>
    <mergeCell ref="F74:F75"/>
    <mergeCell ref="G74:G75"/>
    <mergeCell ref="H74:H75"/>
    <mergeCell ref="A68:A69"/>
    <mergeCell ref="B74:B76"/>
    <mergeCell ref="B36:B40"/>
    <mergeCell ref="B34:B35"/>
    <mergeCell ref="A45:H45"/>
    <mergeCell ref="A46:H46"/>
    <mergeCell ref="A43:A44"/>
    <mergeCell ref="R50:R51"/>
    <mergeCell ref="L57:L58"/>
    <mergeCell ref="I80:R80"/>
    <mergeCell ref="A72:A76"/>
    <mergeCell ref="I54:I56"/>
    <mergeCell ref="J54:J56"/>
    <mergeCell ref="K54:K56"/>
    <mergeCell ref="L54:Q55"/>
    <mergeCell ref="R54:R56"/>
    <mergeCell ref="F57:F58"/>
    <mergeCell ref="G57:G58"/>
    <mergeCell ref="A70:H70"/>
    <mergeCell ref="A66:H66"/>
    <mergeCell ref="I77:R77"/>
    <mergeCell ref="I78:R78"/>
    <mergeCell ref="A79:H79"/>
    <mergeCell ref="A80:H80"/>
    <mergeCell ref="A71:H71"/>
    <mergeCell ref="A78:H78"/>
    <mergeCell ref="A82:H82"/>
    <mergeCell ref="I82:R82"/>
    <mergeCell ref="I57:I58"/>
    <mergeCell ref="J57:J58"/>
    <mergeCell ref="J50:J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Q57:Q58"/>
    <mergeCell ref="R57:R58"/>
    <mergeCell ref="M74:M75"/>
    <mergeCell ref="N74:N75"/>
    <mergeCell ref="O74:O75"/>
    <mergeCell ref="C74:C75"/>
    <mergeCell ref="C57:C58"/>
    <mergeCell ref="D57:D58"/>
    <mergeCell ref="H57:H58"/>
    <mergeCell ref="A27:H27"/>
    <mergeCell ref="A9:A25"/>
    <mergeCell ref="A85:B85"/>
    <mergeCell ref="L6:Q7"/>
    <mergeCell ref="A26:H26"/>
    <mergeCell ref="E6:G7"/>
    <mergeCell ref="Q50:Q51"/>
    <mergeCell ref="M57:M58"/>
    <mergeCell ref="N57:N58"/>
    <mergeCell ref="A41:H41"/>
    <mergeCell ref="A42:H42"/>
    <mergeCell ref="I81:R81"/>
    <mergeCell ref="P74:P75"/>
    <mergeCell ref="Q74:Q75"/>
    <mergeCell ref="R74:R75"/>
    <mergeCell ref="I74:I75"/>
    <mergeCell ref="J74:J75"/>
    <mergeCell ref="R6:R8"/>
    <mergeCell ref="A6:A8"/>
    <mergeCell ref="B6:B8"/>
    <mergeCell ref="C6:D8"/>
    <mergeCell ref="H6:H8"/>
    <mergeCell ref="A62:A65"/>
    <mergeCell ref="B62:B65"/>
  </mergeCells>
  <phoneticPr fontId="21" type="noConversion"/>
  <pageMargins left="0.25" right="0.25" top="0.75" bottom="0.75" header="0.3" footer="0.3"/>
  <pageSetup paperSize="5" scale="90" orientation="landscape" horizontalDpi="4294967293" verticalDpi="4294967293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topLeftCell="A10" workbookViewId="0">
      <selection activeCell="M27" sqref="M27"/>
    </sheetView>
  </sheetViews>
  <sheetFormatPr defaultColWidth="8.90625" defaultRowHeight="14.5"/>
  <cols>
    <col min="1" max="1" width="32.453125" customWidth="1"/>
    <col min="2" max="3" width="13.90625" customWidth="1"/>
  </cols>
  <sheetData>
    <row r="1" spans="1:4">
      <c r="A1" s="112" t="s">
        <v>117</v>
      </c>
      <c r="B1" s="113" t="s">
        <v>118</v>
      </c>
      <c r="C1" s="113" t="s">
        <v>119</v>
      </c>
    </row>
    <row r="2" spans="1:4">
      <c r="A2" s="114" t="s">
        <v>120</v>
      </c>
      <c r="B2" s="115">
        <f>'Input data'!I27</f>
        <v>29</v>
      </c>
      <c r="C2" s="115">
        <f>'Input data'!I26</f>
        <v>0</v>
      </c>
    </row>
    <row r="3" spans="1:4">
      <c r="A3" s="114" t="s">
        <v>121</v>
      </c>
      <c r="B3" s="115">
        <f>'Input data'!I42</f>
        <v>30</v>
      </c>
      <c r="C3" s="115">
        <f>'Input data'!I41</f>
        <v>0</v>
      </c>
    </row>
    <row r="4" spans="1:4">
      <c r="A4" s="114" t="s">
        <v>122</v>
      </c>
      <c r="B4" s="115">
        <f>'Input data'!I46</f>
        <v>6</v>
      </c>
      <c r="C4" s="115">
        <f>'Input data'!I45</f>
        <v>0</v>
      </c>
    </row>
    <row r="5" spans="1:4">
      <c r="A5" s="114" t="s">
        <v>123</v>
      </c>
      <c r="B5" s="115">
        <f>'Input data'!I53</f>
        <v>8</v>
      </c>
      <c r="C5" s="115">
        <f>'Input data'!I52</f>
        <v>0</v>
      </c>
    </row>
    <row r="6" spans="1:4">
      <c r="A6" s="114" t="s">
        <v>124</v>
      </c>
      <c r="B6" s="115">
        <f>'Input data'!I61</f>
        <v>5</v>
      </c>
      <c r="C6" s="115">
        <f>'Input data'!I60</f>
        <v>0</v>
      </c>
    </row>
    <row r="7" spans="1:4">
      <c r="A7" s="114" t="s">
        <v>125</v>
      </c>
      <c r="B7" s="115">
        <f>'Input data'!I67</f>
        <v>4</v>
      </c>
      <c r="C7" s="115">
        <f>'Input data'!I66</f>
        <v>0</v>
      </c>
    </row>
    <row r="8" spans="1:4">
      <c r="A8" s="114" t="s">
        <v>126</v>
      </c>
      <c r="B8" s="115">
        <f>'Input data'!I71</f>
        <v>6</v>
      </c>
      <c r="C8" s="115">
        <f>'Input data'!I70</f>
        <v>0</v>
      </c>
    </row>
    <row r="9" spans="1:4">
      <c r="A9" s="114" t="s">
        <v>127</v>
      </c>
      <c r="B9" s="115">
        <f>'Input data'!I78</f>
        <v>12</v>
      </c>
      <c r="C9" s="115">
        <f>'Input data'!I77</f>
        <v>0</v>
      </c>
    </row>
    <row r="11" spans="1:4">
      <c r="A11" s="278" t="s">
        <v>128</v>
      </c>
      <c r="B11" s="278"/>
      <c r="C11" s="279" t="s">
        <v>129</v>
      </c>
      <c r="D11" s="280"/>
    </row>
    <row r="12" spans="1:4">
      <c r="A12" s="116" t="s">
        <v>130</v>
      </c>
      <c r="B12" s="117" t="s">
        <v>131</v>
      </c>
      <c r="C12" s="118" t="s">
        <v>132</v>
      </c>
      <c r="D12" s="117" t="s">
        <v>133</v>
      </c>
    </row>
    <row r="13" spans="1:4">
      <c r="A13" s="117">
        <v>100</v>
      </c>
      <c r="B13" s="117">
        <f>'Input data'!I79</f>
        <v>100</v>
      </c>
      <c r="C13" s="118">
        <f>'Input data'!I81</f>
        <v>70</v>
      </c>
      <c r="D13" s="117">
        <f>'Input data'!I80</f>
        <v>0</v>
      </c>
    </row>
  </sheetData>
  <mergeCells count="2">
    <mergeCell ref="A11:B11"/>
    <mergeCell ref="C11:D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90625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Input data</vt:lpstr>
      <vt:lpstr>Results</vt:lpstr>
      <vt:lpstr>Sheet3</vt:lpstr>
      <vt:lpstr>'Input data'!_ftn3</vt:lpstr>
      <vt:lpstr>'Input data'!_ftn4</vt:lpstr>
      <vt:lpstr>'Input data'!_ftn5</vt:lpstr>
      <vt:lpstr>'Input data'!_ftn6</vt:lpstr>
      <vt:lpstr>'Input data'!_ftn7</vt:lpstr>
      <vt:lpstr>'Input data'!_ftn8</vt:lpstr>
      <vt:lpstr>'Input data'!_ftnref1</vt:lpstr>
      <vt:lpstr>'Input data'!_ftnref2</vt:lpstr>
      <vt:lpstr>'Input data'!_ftnref3</vt:lpstr>
      <vt:lpstr>'Input data'!_ftnref4</vt:lpstr>
      <vt:lpstr>'Input data'!_ftnref6</vt:lpstr>
      <vt:lpstr>'Input data'!_ftnref8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mddabreo</dc:creator>
  <cp:lastModifiedBy>Buter,  Clemens Andreas Marcus (BAR)</cp:lastModifiedBy>
  <cp:revision/>
  <dcterms:created xsi:type="dcterms:W3CDTF">2015-08-06T16:40:03Z</dcterms:created>
  <dcterms:modified xsi:type="dcterms:W3CDTF">2022-12-07T15:13:18Z</dcterms:modified>
</cp:coreProperties>
</file>